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workbookPr/>
  <workbookProtection/>
  <bookViews>
    <workbookView xWindow="0" yWindow="0" windowWidth="14370" windowHeight="9585" tabRatio="864"/>
  </bookViews>
  <sheets>
    <sheet name="封面2024jb" sheetId="1" r:id="rId1"/>
    <sheet name="目录2024jb" sheetId="2" r:id="rId2"/>
    <sheet name="医疗资2024jb01" sheetId="3" r:id="rId3"/>
    <sheet name="医疗收支2024jb02" sheetId="4" r:id="rId4"/>
    <sheet name="医疗暂2024jb03" sheetId="5" r:id="rId5"/>
    <sheet name="其医资2024jb04" sheetId="6" r:id="rId6"/>
    <sheet name="其医收支2024jb05-1" sheetId="7" r:id="rId7"/>
    <sheet name="其医收支2024jb05-2" sheetId="8" r:id="rId8"/>
    <sheet name="其医暂2024jb06" sheetId="9" r:id="rId9"/>
    <sheet name="居民资2024jb07" sheetId="10" r:id="rId10"/>
    <sheet name="居民收支2024jb08" sheetId="11" r:id="rId11"/>
    <sheet name="居民医疗暂2024jb09" sheetId="12" r:id="rId12"/>
    <sheet name="医疗救助资产负债表2024jb10" sheetId="13" r:id="rId13"/>
    <sheet name="医疗救助收支表2024jb11" sheetId="14" r:id="rId14"/>
    <sheet name="补充资料表一2024jbb01" sheetId="15" r:id="rId15"/>
    <sheet name="补充资料表二2024jbb02" sheetId="16" r:id="rId16"/>
    <sheet name="补充资料表三2024jbb03" sheetId="17" r:id="rId17"/>
    <sheet name="补充资料表四2024jbb04" sheetId="18" r:id="rId18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1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1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2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2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rgb="FF000000"/>
          </rPr>
          <t xml:space="preserve">数据类型:文本
数据长度上限:400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rgb="FF000000"/>
          </rPr>
          <t xml:space="preserve">数据类型:文本
数据长度上限:400
</t>
        </r>
      </text>
    </comment>
    <comment ref="B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</rPr>
          <t xml:space="preserve">数据类型:文本
数据长度上限:400
</t>
        </r>
      </text>
    </comment>
    <comment ref="B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</rPr>
          <t xml:space="preserve">数据类型:文本
数据长度上限:400
</t>
        </r>
      </text>
    </comment>
    <comment ref="B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</rPr>
          <t xml:space="preserve">数据类型:文本
数据长度上限:400
</t>
        </r>
      </text>
    </comment>
    <comment ref="B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</rPr>
          <t xml:space="preserve">数据类型:文本
数据长度上限:400
</t>
        </r>
      </text>
    </comment>
    <comment ref="B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</rPr>
          <t xml:space="preserve">数据类型:文本
数据长度上限:400
</t>
        </r>
      </text>
    </comment>
    <comment ref="B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</rPr>
          <t xml:space="preserve">数据类型:文本
数据长度上限:400
</t>
        </r>
      </text>
    </comment>
    <comment ref="B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</rPr>
          <t xml:space="preserve">数据类型:文本
数据长度上限:400
</t>
        </r>
      </text>
    </comment>
    <comment ref="B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</rPr>
          <t xml:space="preserve">数据类型:文本
数据长度上限:400
</t>
        </r>
      </text>
    </comment>
    <comment ref="B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</rPr>
          <t xml:space="preserve">数据类型:文本
数据长度上限:400
</t>
        </r>
      </text>
    </comment>
    <comment ref="B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</rPr>
          <t xml:space="preserve">数据类型:文本
数据长度上限:400
</t>
        </r>
      </text>
    </comment>
    <comment ref="B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</rPr>
          <t xml:space="preserve">数据类型:文本
数据长度上限:400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1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1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1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1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1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1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1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1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1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2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2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2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2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2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2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2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2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2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2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2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2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2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2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2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2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2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2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2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2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2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2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2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2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2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2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2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2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2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2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2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2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2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2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2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2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2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2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2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2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2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2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2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2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2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2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2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2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2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2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2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2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2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2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2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2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2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2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2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2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2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2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2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2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2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2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2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2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2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2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2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3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3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3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3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3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3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3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3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3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E3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3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G3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J3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K3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L3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M3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N3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2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2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1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1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1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1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1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1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2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2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2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23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24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25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26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27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28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2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29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3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30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  <comment ref="D32" authorId="0">
      <text>
        <r>
          <rPr>
            <sz val="9"/>
            <color rgb="FF000000"/>
          </rPr>
          <t xml:space="preserve">数据类型:金额
计量单位:元
舍位方案:保留小数2位
数据长度上限:13
</t>
        </r>
      </text>
    </comment>
  </commentList>
</comments>
</file>

<file path=xl/sharedStrings.xml><?xml version="1.0" encoding="utf-8"?>
<sst xmlns="http://schemas.openxmlformats.org/spreadsheetml/2006/main" count="408" uniqueCount="408">
  <si>
    <t>附件3</t>
  </si>
  <si>
    <t>2 0 2 4 年 度 医 疗 保 障 基 金 年 报 表</t>
  </si>
  <si>
    <t>编制单位:</t>
  </si>
  <si>
    <t>单位负责人:</t>
  </si>
  <si>
    <t>财务负责人:</t>
  </si>
  <si>
    <t>制表人:</t>
  </si>
  <si>
    <t>贾淑丽</t>
  </si>
  <si>
    <t>报出时间:</t>
  </si>
  <si>
    <t>国家医保局 印 制</t>
  </si>
  <si>
    <t>二 〇 二 四 年</t>
  </si>
  <si>
    <t>目     录</t>
  </si>
  <si>
    <t>一、职工基本医疗保险（含生育保险）基金资产负债表…………………………………………………………………………</t>
  </si>
  <si>
    <t>年报 01 表</t>
  </si>
  <si>
    <t>二、职工基本医疗保险（含生育保险）基金收支表………………………………………………………………………………</t>
  </si>
  <si>
    <t>年报 02 表</t>
  </si>
  <si>
    <t>三、职工基本医疗保险（含生育保险）基金暂收、暂付款明细表…………………………………………………………………………………</t>
  </si>
  <si>
    <t>年报 03 表</t>
  </si>
  <si>
    <t>四、其他医疗保障基金资产负债表…………………………………………………………………………………………………</t>
  </si>
  <si>
    <t>年报 04 表</t>
  </si>
  <si>
    <t>五、其他医疗保障基金收支表………………………………………………………………………………………………………</t>
  </si>
  <si>
    <t>年报 05-1、05-2 表</t>
  </si>
  <si>
    <t>六、其他医疗保障基金暂收、暂付款明细表………………………………………………………………………………………</t>
  </si>
  <si>
    <t>年报 06 表</t>
  </si>
  <si>
    <t>七、城乡居民基本医疗保险基金资产负债表………………………………………………………………………………………</t>
  </si>
  <si>
    <t>年报 07 表</t>
  </si>
  <si>
    <t>八、城乡居民基本医疗保险基金收支表  …………………………………………………………………………………………</t>
  </si>
  <si>
    <t>年报 08 表</t>
  </si>
  <si>
    <t>九、城乡居民基本医疗保险基金暂收、暂付款明细表  …………………………………………………………………………</t>
  </si>
  <si>
    <t>年报 09 表</t>
  </si>
  <si>
    <t>十、城乡医疗救助基金资产负债表  ……………………………………………………………………………………………………</t>
  </si>
  <si>
    <t>年报 10 表</t>
  </si>
  <si>
    <t>十一、城乡医疗救助基金收支表  …………………………………………………………………………………………………………</t>
  </si>
  <si>
    <t>年报 11 表</t>
  </si>
  <si>
    <t>十二、医疗、生育保险基金资产负债补充资料表…………………………………………………………………………………</t>
  </si>
  <si>
    <t>年报 补01 表</t>
  </si>
  <si>
    <t>十三、医疗、生育保险征缴收入和待遇发放补充资料表…………………………………………………………………………</t>
  </si>
  <si>
    <t>年报 补02 表</t>
  </si>
  <si>
    <t>十四、医疗、生育保险基金征缴收入补充资料表…………………………………………………………………………………</t>
  </si>
  <si>
    <t>年报 补03 表</t>
  </si>
  <si>
    <t>十五、医疗、生育保险基金其他收支明细表………………………………………………………………………………………</t>
  </si>
  <si>
    <t>年报 补04 表</t>
  </si>
  <si>
    <t xml:space="preserve">  职工基本医疗保险（含生育保险）基金资产负债表</t>
  </si>
  <si>
    <t>年报01表</t>
  </si>
  <si>
    <t>填报单位:</t>
  </si>
  <si>
    <t>临汾市医疗保障局</t>
  </si>
  <si>
    <t>2024年</t>
  </si>
  <si>
    <t>单位:元</t>
  </si>
  <si>
    <t>行    号</t>
  </si>
  <si>
    <t>项    目</t>
  </si>
  <si>
    <t>年初数</t>
  </si>
  <si>
    <t>期末数</t>
  </si>
  <si>
    <t>一、资产</t>
  </si>
  <si>
    <t xml:space="preserve">      库存现金</t>
  </si>
  <si>
    <t xml:space="preserve">      支出户存款</t>
  </si>
  <si>
    <t xml:space="preserve">      财政专户存款</t>
  </si>
  <si>
    <t xml:space="preserve">      暂付款</t>
  </si>
  <si>
    <t xml:space="preserve">      债券投资</t>
  </si>
  <si>
    <t>二、负债</t>
  </si>
  <si>
    <t xml:space="preserve">      暂收款</t>
  </si>
  <si>
    <t xml:space="preserve">      借入款项</t>
  </si>
  <si>
    <t>三、净资产</t>
  </si>
  <si>
    <t xml:space="preserve">      统账结合统筹基金</t>
  </si>
  <si>
    <t xml:space="preserve">      个人账户基金</t>
  </si>
  <si>
    <t xml:space="preserve">      单建统筹基金</t>
  </si>
  <si>
    <t>注:收入户存款、国库存款统一在财政专户存款中填列。</t>
  </si>
  <si>
    <t>纵向公式:1=2+3+4+5+6；7=8+9；10=11+12+13；10=1-7。</t>
  </si>
  <si>
    <t>职工基本医疗保险（含生育保险）基金收支表</t>
  </si>
  <si>
    <t>年报02表</t>
  </si>
  <si>
    <t>行  号</t>
  </si>
  <si>
    <t>合  计</t>
  </si>
  <si>
    <t>统筹基金</t>
  </si>
  <si>
    <t>个人账户基金</t>
  </si>
  <si>
    <t>项  目</t>
  </si>
  <si>
    <t>小计</t>
  </si>
  <si>
    <t>统账结合</t>
  </si>
  <si>
    <t>单建统筹</t>
  </si>
  <si>
    <t>一、基本医疗保险费收入</t>
  </si>
  <si>
    <t>一、基本医疗保险待遇支出</t>
  </si>
  <si>
    <t xml:space="preserve">  （一）单位缴费</t>
  </si>
  <si>
    <t>（一）在职职工医疗保险待遇支出</t>
  </si>
  <si>
    <t>其中:生育保险收入</t>
  </si>
  <si>
    <t xml:space="preserve">      （1）住院支出</t>
  </si>
  <si>
    <t xml:space="preserve">  （二）个人缴费</t>
  </si>
  <si>
    <t xml:space="preserve">      （2）门诊慢特病</t>
  </si>
  <si>
    <t>二、利息收入</t>
  </si>
  <si>
    <t xml:space="preserve">      （3）普通门诊统筹</t>
  </si>
  <si>
    <t xml:space="preserve">    （一）定期利息</t>
  </si>
  <si>
    <t xml:space="preserve">      （4）定点药店医药费支出</t>
  </si>
  <si>
    <t xml:space="preserve">    （二）活期利息</t>
  </si>
  <si>
    <t xml:space="preserve">      （5）生育医疗费支出</t>
  </si>
  <si>
    <t>三、财政补贴收入</t>
  </si>
  <si>
    <t xml:space="preserve">      （6）生育津贴支出</t>
  </si>
  <si>
    <t>其中:对医保基金负担新冠病毒疫苗及接种费用的补助</t>
  </si>
  <si>
    <t xml:space="preserve">      （7）其他</t>
  </si>
  <si>
    <t>四、其他收入</t>
  </si>
  <si>
    <t xml:space="preserve">  (二)退休人员医疗保险待遇支出</t>
  </si>
  <si>
    <t>其中：滞纳金</t>
  </si>
  <si>
    <t>五、待转保险费收入</t>
  </si>
  <si>
    <t>六、待转利息收入</t>
  </si>
  <si>
    <t xml:space="preserve">      （4）定点药店医药费</t>
  </si>
  <si>
    <t xml:space="preserve">      （5）其他</t>
  </si>
  <si>
    <t>二、其他支出</t>
  </si>
  <si>
    <t>其中：划转长期护理保险支出</t>
  </si>
  <si>
    <t>七、转移收入</t>
  </si>
  <si>
    <t>三、转移支出</t>
  </si>
  <si>
    <t>本年收入小计</t>
  </si>
  <si>
    <t>本年支出小计</t>
  </si>
  <si>
    <t>八、上级补助收入</t>
  </si>
  <si>
    <t>四、补助下级支出</t>
  </si>
  <si>
    <t>九、下级上解收入</t>
  </si>
  <si>
    <t>五、上解上级支出</t>
  </si>
  <si>
    <t>本年收入合计</t>
  </si>
  <si>
    <t>本年支出合计</t>
  </si>
  <si>
    <t>本年收支结余</t>
  </si>
  <si>
    <t>十、上年结余</t>
  </si>
  <si>
    <t>六、滚存结余</t>
  </si>
  <si>
    <t xml:space="preserve">    其中:待转基金</t>
  </si>
  <si>
    <t>总      计</t>
  </si>
  <si>
    <t xml:space="preserve">    1.根据《关于印发&lt;社会保险基金财务制度&gt;的通知》财社〔2017〕144号，职工基本医保统筹基金待遇支出包括住院费用支出、门诊慢特病和普通门诊统筹费用支出，包含生育医疗费用支出和生育津贴支出；职工基本医保个人账户待遇支出包括门诊费用支出、住院费用支出、在定点零售药店发生的医药费用支出；</t>
  </si>
  <si>
    <t xml:space="preserve">    2.开展长期护理保险制度试点的统筹地区，划转长期护理保险基金的支出在其他收支表“划转长期护理保险支出”中列支。     </t>
  </si>
  <si>
    <t xml:space="preserve">    3.纵向公式:1=2+4；2≧3；5=6+7；8≧9；10≧11；19=1+5+8+10+12+13+18；22=19+20+21；26=22+24；28=29+30+31+32+33+34+35；36=37+38+39+40+41；42≧43；45=27+42+44；48=45+46+47；
50≧51；52=48+50。</t>
  </si>
  <si>
    <t xml:space="preserve">    4.横向公式:合计小计+个人账户基金；小计统账结合+单建统筹；</t>
  </si>
  <si>
    <t xml:space="preserve">         </t>
  </si>
  <si>
    <t>职工基本医疗保险（含生育保险）基金暂收、暂付款明细表</t>
  </si>
  <si>
    <t>年报03表</t>
  </si>
  <si>
    <t>暂    收     款</t>
  </si>
  <si>
    <t>行号</t>
  </si>
  <si>
    <t>暂   付   款</t>
  </si>
  <si>
    <t>金额</t>
  </si>
  <si>
    <t>1</t>
  </si>
  <si>
    <t>一、暂收医疗保险费</t>
  </si>
  <si>
    <t>26</t>
  </si>
  <si>
    <t>一、垫付医疗费</t>
  </si>
  <si>
    <t>2</t>
  </si>
  <si>
    <t>二、暂存未付医疗费</t>
  </si>
  <si>
    <t>27</t>
  </si>
  <si>
    <t>二、跨省异地就医预付金</t>
  </si>
  <si>
    <t>3</t>
  </si>
  <si>
    <t>其中:暂存保证金</t>
  </si>
  <si>
    <t>28</t>
  </si>
  <si>
    <t>三、省内异地就医预付金</t>
  </si>
  <si>
    <t>4</t>
  </si>
  <si>
    <t>三、跨省异地就医资金</t>
  </si>
  <si>
    <t>29</t>
  </si>
  <si>
    <t>四、集中带量采购资金</t>
  </si>
  <si>
    <t>5</t>
  </si>
  <si>
    <t>四、省内异地就医资金</t>
  </si>
  <si>
    <t>30</t>
  </si>
  <si>
    <t>五、先行支付待遇</t>
  </si>
  <si>
    <t>6</t>
  </si>
  <si>
    <t>五、其他</t>
  </si>
  <si>
    <t>31</t>
  </si>
  <si>
    <t>六、预付新冠病毒疫苗费用</t>
  </si>
  <si>
    <t>7</t>
  </si>
  <si>
    <t>32</t>
  </si>
  <si>
    <t>七、其他</t>
  </si>
  <si>
    <t>8</t>
  </si>
  <si>
    <t>33</t>
  </si>
  <si>
    <t>9</t>
  </si>
  <si>
    <t>34</t>
  </si>
  <si>
    <t>10</t>
  </si>
  <si>
    <t>35</t>
  </si>
  <si>
    <t>11</t>
  </si>
  <si>
    <t>36</t>
  </si>
  <si>
    <t>12</t>
  </si>
  <si>
    <t>37</t>
  </si>
  <si>
    <t>13</t>
  </si>
  <si>
    <t>38</t>
  </si>
  <si>
    <t>14</t>
  </si>
  <si>
    <t>39</t>
  </si>
  <si>
    <t>15</t>
  </si>
  <si>
    <t>40</t>
  </si>
  <si>
    <t>16</t>
  </si>
  <si>
    <t>41</t>
  </si>
  <si>
    <t>17</t>
  </si>
  <si>
    <t>42</t>
  </si>
  <si>
    <t>18</t>
  </si>
  <si>
    <t>43</t>
  </si>
  <si>
    <t>19</t>
  </si>
  <si>
    <t>44</t>
  </si>
  <si>
    <t>20</t>
  </si>
  <si>
    <t>45</t>
  </si>
  <si>
    <t>21</t>
  </si>
  <si>
    <t>46</t>
  </si>
  <si>
    <t>22</t>
  </si>
  <si>
    <t>47</t>
  </si>
  <si>
    <t>23</t>
  </si>
  <si>
    <t>48</t>
  </si>
  <si>
    <t>24</t>
  </si>
  <si>
    <t>49</t>
  </si>
  <si>
    <t>25</t>
  </si>
  <si>
    <t>总        计</t>
  </si>
  <si>
    <t>50</t>
  </si>
  <si>
    <t>注:纵向公式:25=1+2+4+5+6；50=26+27+28+29+30+31+32。</t>
  </si>
  <si>
    <t>其他医疗保障基金资产负债表</t>
  </si>
  <si>
    <t>年报04表</t>
  </si>
  <si>
    <t xml:space="preserve">      借入借款</t>
  </si>
  <si>
    <t xml:space="preserve">    离休人员医疗统筹基金</t>
  </si>
  <si>
    <t xml:space="preserve">    伤残人员医疗保障基金</t>
  </si>
  <si>
    <t xml:space="preserve">    公务员医疗补助基金</t>
  </si>
  <si>
    <t xml:space="preserve">    职工大额医疗费用补助
    （含部分省份职工大病保险）</t>
  </si>
  <si>
    <t>纵向公式:1=2+3+4+5+6；7=8+9；10=11+12+13+14；10=1-7。</t>
  </si>
  <si>
    <t>其他医疗保障基金收支表</t>
  </si>
  <si>
    <t>年报 05-1表</t>
  </si>
  <si>
    <t>行      号</t>
  </si>
  <si>
    <t>项      目</t>
  </si>
  <si>
    <t>金      额</t>
  </si>
  <si>
    <t>一、离休人员医疗保障基金</t>
  </si>
  <si>
    <t xml:space="preserve">   （一）离休人员医疗保险费收入</t>
  </si>
  <si>
    <t xml:space="preserve">   （一）医疗费支出</t>
  </si>
  <si>
    <t xml:space="preserve">   （二）利息收入</t>
  </si>
  <si>
    <t xml:space="preserve">            住院支出</t>
  </si>
  <si>
    <t xml:space="preserve">   （三）财政补贴收入</t>
  </si>
  <si>
    <t xml:space="preserve">            门诊支出</t>
  </si>
  <si>
    <t xml:space="preserve">   （四）其他收入</t>
  </si>
  <si>
    <t xml:space="preserve">            其他</t>
  </si>
  <si>
    <t xml:space="preserve">   （二）其他支出</t>
  </si>
  <si>
    <t xml:space="preserve">   （五）上级补助收入</t>
  </si>
  <si>
    <t xml:space="preserve">   （三）补助下级支出</t>
  </si>
  <si>
    <t xml:space="preserve">   （六）下级上解收入</t>
  </si>
  <si>
    <t xml:space="preserve">   （四）上解上级支出</t>
  </si>
  <si>
    <t xml:space="preserve">   （七）上年结余</t>
  </si>
  <si>
    <t xml:space="preserve">   （五）滚存结余</t>
  </si>
  <si>
    <t>二、伤残人员医疗保障基金</t>
  </si>
  <si>
    <t xml:space="preserve">   （一）伤残人员医疗保险费收入</t>
  </si>
  <si>
    <t xml:space="preserve">   （一）伤残人员医疗费支出</t>
  </si>
  <si>
    <t xml:space="preserve">      其中:住院支出</t>
  </si>
  <si>
    <t>注:纵向公式:7=2+3+4+5；10=7+8+9；19=15+16+17+18；22=19+20+21；31=26+30；34=31+32+33；35=10-34；36=12+35；43=39+42；</t>
  </si>
  <si>
    <t xml:space="preserve">             46=43+44+45；47=22-46；48=24+47。</t>
  </si>
  <si>
    <t xml:space="preserve">          </t>
  </si>
  <si>
    <t>年报05-2表</t>
  </si>
  <si>
    <t>三、公务员医疗补助基金</t>
  </si>
  <si>
    <t xml:space="preserve">    （一）公务员医疗保险费收入</t>
  </si>
  <si>
    <t xml:space="preserve">    （一）公务员医疗补助支出</t>
  </si>
  <si>
    <t xml:space="preserve">    （二）利息收入</t>
  </si>
  <si>
    <t xml:space="preserve">    （三）财政补贴收入</t>
  </si>
  <si>
    <t xml:space="preserve">    （四）其他收入</t>
  </si>
  <si>
    <t xml:space="preserve">    （二）其他支出</t>
  </si>
  <si>
    <t xml:space="preserve">    （五）上级补助收入</t>
  </si>
  <si>
    <t xml:space="preserve">    （三）补助下级支出</t>
  </si>
  <si>
    <t xml:space="preserve">    （六 ）下级上解收入</t>
  </si>
  <si>
    <t xml:space="preserve">    （四）上解上级支出</t>
  </si>
  <si>
    <t xml:space="preserve">    （七）上年结余</t>
  </si>
  <si>
    <t xml:space="preserve">    （五）滚存结余</t>
  </si>
  <si>
    <t>四、职工大额医疗费用补助
   （含部分省份职工大病保险）</t>
  </si>
  <si>
    <t xml:space="preserve">    （一）医疗保险费收入</t>
  </si>
  <si>
    <t xml:space="preserve">    （一）医疗保险费支出</t>
  </si>
  <si>
    <t xml:space="preserve">    （二）购买商业保险大额保险支出</t>
  </si>
  <si>
    <t xml:space="preserve">    （三）其他支出</t>
  </si>
  <si>
    <t xml:space="preserve">    （六）下级上解收入</t>
  </si>
  <si>
    <t>注:纵向公式:6=2+3+4+5；9=6+7+8；27≧28+29；31=27+30；34=31+32+33；35=9-34；36=11+35；20=14+15+16+17；</t>
  </si>
  <si>
    <t xml:space="preserve">             23=20+21+22；27≧28+29；39=40+41+42;45=39+43+44；48=45+46+47；49=23-48；50=25+49。</t>
  </si>
  <si>
    <t xml:space="preserve"> 其他医疗保障基金暂收、暂付款明细表</t>
  </si>
  <si>
    <t>年报06表</t>
  </si>
  <si>
    <t>暂 收 款</t>
  </si>
  <si>
    <t>暂 付 款</t>
  </si>
  <si>
    <t>四、其他</t>
  </si>
  <si>
    <t>注:纵向公式:25=1+2+3+4+5；50=26+27+28+29。</t>
  </si>
  <si>
    <t>城乡居民基本医疗保险基金资产负债表</t>
  </si>
  <si>
    <t>年报 07表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</si>
  <si>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</si>
  <si>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</si>
  <si>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</si>
  <si>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</si>
  <si>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暂收款</t>
  </si>
  <si>
    <t xml:space="preserve">    借入款项</t>
  </si>
  <si>
    <t xml:space="preserve">    一般基金结余</t>
  </si>
  <si>
    <t xml:space="preserve">    风险调剂金</t>
  </si>
  <si>
    <t>纵向公式:1=2+3+4+5; 6=7+8; 9=10+11；9=1-6。</t>
  </si>
  <si>
    <t>城乡居民基本医疗保险基金收支表</t>
  </si>
  <si>
    <t>年报 08表</t>
  </si>
  <si>
    <t>项   目</t>
  </si>
  <si>
    <t>合计</t>
  </si>
  <si>
    <t>其中:个人缴费收入</t>
  </si>
  <si>
    <t xml:space="preserve">      住院支出</t>
  </si>
  <si>
    <t xml:space="preserve">     单位对职工家属的资助收入</t>
  </si>
  <si>
    <t xml:space="preserve">      门诊慢特病</t>
  </si>
  <si>
    <t xml:space="preserve">     集体扶持收入</t>
  </si>
  <si>
    <t xml:space="preserve">      普通门诊统筹</t>
  </si>
  <si>
    <t xml:space="preserve">     城乡医疗救助资助收入</t>
  </si>
  <si>
    <t xml:space="preserve">      其他</t>
  </si>
  <si>
    <t xml:space="preserve">     财政对困难人员代缴收入</t>
  </si>
  <si>
    <t xml:space="preserve">   (一)定期利息</t>
  </si>
  <si>
    <t xml:space="preserve">   (二)活期利息</t>
  </si>
  <si>
    <t>二、划转用于城乡居民大病保险支出</t>
  </si>
  <si>
    <t xml:space="preserve">    （一）大病保险待遇支出</t>
  </si>
  <si>
    <t>(一)按规定标准财政补助收入</t>
  </si>
  <si>
    <t xml:space="preserve">    （二）大病保险其他支出</t>
  </si>
  <si>
    <t xml:space="preserve">  1.中央财政补助收入</t>
  </si>
  <si>
    <t>三、其他支出</t>
  </si>
  <si>
    <t xml:space="preserve">  2.省级财政补助收入</t>
  </si>
  <si>
    <t xml:space="preserve">  3.市及市以下各级财政补助收入</t>
  </si>
  <si>
    <t>（二）对医保基金负担新冠病毒疫苗及接种费用的补助</t>
  </si>
  <si>
    <t>（三）其他财政收入</t>
  </si>
  <si>
    <t>小    计</t>
  </si>
  <si>
    <t>五、上级补助收入</t>
  </si>
  <si>
    <t>六、下级上解收入</t>
  </si>
  <si>
    <t>七、上年结余</t>
  </si>
  <si>
    <t>六、年末滚存结余</t>
  </si>
  <si>
    <t>总    计</t>
  </si>
  <si>
    <t>补充资料:基本医疗保险费收入中划入门诊统筹的金额为:</t>
  </si>
  <si>
    <t>元。</t>
  </si>
  <si>
    <t>注:1.“个人缴费收入”项反映城乡居民按照规定缴费标准缴纳的保费收入；</t>
  </si>
  <si>
    <t>2.“单位对职工家属的资助收入”项反映有条件的用人单位对职工家属参保缴费给予的资助；</t>
  </si>
  <si>
    <t>3.“集体扶持收入”项反映乡村集体经济组织对农民参保缴费给予的资助；</t>
  </si>
  <si>
    <t>4.“城乡医疗救助资助收入”项反映城乡医疗救助基金等资助参保对象缴纳的保费；</t>
  </si>
  <si>
    <t>5.“财政补贴收入”项反映各级政府给予城乡居民基本医疗保险基金的补助，包括按照规定补助标准和参保居民人数给予的缴费补助。</t>
  </si>
  <si>
    <t>6.“大病保险其他支出”项反映大病保险委托商保机构经办成本和利润支出项目。</t>
  </si>
  <si>
    <t>勾稽关系:1.基本医疗保险费收入个人缴费收入+单位对家属的资助收入+集体扶持收入+城乡医疗救助资助收入+其他；基本医疗保险待遇支出住院支出+门诊慢特病+门诊统筹+其他；</t>
  </si>
  <si>
    <t>纵向公式:1=2+3+4+5+6；7=8+9；10=11+15+16；11=12+13+14；18=1+7+10+17；23=18+20+21；27=23+25；27=54；28=29+30+31+32；36=37+38； 45=28+36+39; 50=45+47+48; 52=23+25-50;54=50+52。</t>
  </si>
  <si>
    <t>城乡居民基本医疗保险基金暂收、暂付款明细表</t>
  </si>
  <si>
    <t>年报 09表</t>
  </si>
  <si>
    <t>行 号</t>
  </si>
  <si>
    <t>注:纵向公式:25=1+2+3+4+5；50=26+27+28+29+30+31+32。</t>
  </si>
  <si>
    <t>城乡医疗救助基金资产负债表</t>
  </si>
  <si>
    <t>年报10表</t>
  </si>
  <si>
    <t>年末数</t>
  </si>
  <si>
    <t xml:space="preserve">      医疗救助基金</t>
  </si>
  <si>
    <t>纵向公式:1=2+3+4+5；6=7+8；9=10；9=1-6。</t>
  </si>
  <si>
    <t xml:space="preserve">       </t>
  </si>
  <si>
    <t>城乡医疗救助基金收支情况表</t>
  </si>
  <si>
    <t>年报11表</t>
  </si>
  <si>
    <t>一、财政补助收入</t>
  </si>
  <si>
    <t xml:space="preserve">  一、本年支出</t>
  </si>
  <si>
    <t>（一）一般公共预算安排</t>
  </si>
  <si>
    <t xml:space="preserve">    （一) 资助参保支出</t>
  </si>
  <si>
    <t xml:space="preserve">    其中:1.中央财政补助收入</t>
  </si>
  <si>
    <t xml:space="preserve">    （二) 住院救助支出</t>
  </si>
  <si>
    <t xml:space="preserve">          2.省级财政补助收入</t>
  </si>
  <si>
    <t xml:space="preserve">    （三）门诊救助支出</t>
  </si>
  <si>
    <t xml:space="preserve">          3.市县级财政补助收入</t>
  </si>
  <si>
    <t xml:space="preserve">    （四）其他支出</t>
  </si>
  <si>
    <t>（二）彩票公益金</t>
  </si>
  <si>
    <t xml:space="preserve">    其中:1.中央安排</t>
  </si>
  <si>
    <t xml:space="preserve">          2.省级安排</t>
  </si>
  <si>
    <t xml:space="preserve">          3.市县级安排</t>
  </si>
  <si>
    <t>三、其他资金收入</t>
  </si>
  <si>
    <t>四、上级补助收入</t>
  </si>
  <si>
    <t>二、补助下级支出</t>
  </si>
  <si>
    <t>五、下级上解收入</t>
  </si>
  <si>
    <t>三、上解上级支出</t>
  </si>
  <si>
    <t xml:space="preserve">  四、本年收支结余</t>
  </si>
  <si>
    <t>六、上年结余</t>
  </si>
  <si>
    <t xml:space="preserve">  五、年末滚存结余</t>
  </si>
  <si>
    <t>注:本表由医疗救助资金管理部门填报</t>
  </si>
  <si>
    <t>表内关系</t>
  </si>
  <si>
    <t xml:space="preserve">    1.本年收入小计=财政补助收入+利息收入+其他资金，本年收入合计=本年收入小计+上级补助收入+下级上解收入</t>
  </si>
  <si>
    <t xml:space="preserve">    2.本年支出小计=资助参保支出+住院救助支出+门诊救助支出+其他支出，本年支出合计=本年支出小计+补助下级支出+下级上解收入</t>
  </si>
  <si>
    <t xml:space="preserve">    3、上年结余+本年收支结余=年末滚存结余</t>
  </si>
  <si>
    <t>医疗（含生育）保险基金资产负债补充资料表</t>
  </si>
  <si>
    <t>年报补01表</t>
  </si>
  <si>
    <t>险    种</t>
  </si>
  <si>
    <t>财政专户账面余额</t>
  </si>
  <si>
    <t>收入户
（或归集户）</t>
  </si>
  <si>
    <t>国库户</t>
  </si>
  <si>
    <t>税务过渡户</t>
  </si>
  <si>
    <t>其他账户</t>
  </si>
  <si>
    <t>一、职工基本医疗保险（含生育保险）基金</t>
  </si>
  <si>
    <t>二、其他医疗保险基金</t>
  </si>
  <si>
    <t>三、城乡居民基本医疗保险基金</t>
  </si>
  <si>
    <t>四、城乡医疗救助基金</t>
  </si>
  <si>
    <t xml:space="preserve">   注:横向公式合计=财政专户账面余额+收入户+国库户+税务过渡户+其他账户</t>
  </si>
  <si>
    <t>医疗（含生育）保险征缴收入和待遇发放补充资料表</t>
  </si>
  <si>
    <t>年报补02表</t>
  </si>
  <si>
    <t>职工基本医疗保险</t>
  </si>
  <si>
    <t>城乡居民医疗保险</t>
  </si>
  <si>
    <t>个人账户</t>
  </si>
  <si>
    <t>一、征缴收入（财务口径）</t>
  </si>
  <si>
    <t xml:space="preserve">    （一）本期实缴当年社会保险费</t>
  </si>
  <si>
    <t xml:space="preserve">    （二）本年预缴以后年度社会保险费</t>
  </si>
  <si>
    <t xml:space="preserve">    （三）本年补缴以前年度社会保险费</t>
  </si>
  <si>
    <t>-</t>
  </si>
  <si>
    <t xml:space="preserve">    （四）本年清理收回以前年度欠费（不含核销）</t>
  </si>
  <si>
    <t xml:space="preserve">    （五） 其他</t>
  </si>
  <si>
    <t>二、医疗保险待遇发放情况</t>
  </si>
  <si>
    <t xml:space="preserve">    （一）本年补发以前年度拖欠数</t>
  </si>
  <si>
    <t xml:space="preserve">    （二）本年新增欠发数</t>
  </si>
  <si>
    <t xml:space="preserve">    （三）期末累计欠发数</t>
  </si>
  <si>
    <t>注:1.征缴收入=（一）+（二）+（三）+（四）+（五）；</t>
  </si>
  <si>
    <t xml:space="preserve">    2.统筹基金包含统账结合和单建统筹；</t>
  </si>
  <si>
    <t>横向公式:职工基本医疗保险小计=统筹基金+个人账户</t>
  </si>
  <si>
    <t>医疗（含生育）保险基金征缴收入补充资料表</t>
  </si>
  <si>
    <t>年报补03表</t>
  </si>
  <si>
    <t>医疗保险</t>
  </si>
  <si>
    <t>备注</t>
  </si>
  <si>
    <t>职工医疗保险（含生育保险）</t>
  </si>
  <si>
    <t>居民医疗保险</t>
  </si>
  <si>
    <t>自收</t>
  </si>
  <si>
    <t>税务</t>
  </si>
  <si>
    <t>注:</t>
  </si>
  <si>
    <t xml:space="preserve">表间关系 </t>
  </si>
  <si>
    <t>横向公式:职工医疗保险小计=职工医疗保险自收+职工医疗保险税务；</t>
  </si>
  <si>
    <t xml:space="preserve">         居民医疗保险小计=居民医疗保险自收+居民医疗保险税务；</t>
  </si>
  <si>
    <t>医疗（含生育）保险基金其他收支明细表</t>
  </si>
  <si>
    <t>年报补04表</t>
  </si>
  <si>
    <t>项目</t>
  </si>
  <si>
    <t>职工基本医疗保险（含生育保险）</t>
  </si>
  <si>
    <t>一、其他收入</t>
  </si>
  <si>
    <t xml:space="preserve">      1.滞纳金</t>
  </si>
  <si>
    <t xml:space="preserve">      2.违约金</t>
  </si>
  <si>
    <t xml:space="preserve">      3.捐赠收入</t>
  </si>
  <si>
    <t xml:space="preserve">      4.跨年追回或退回待遇支出</t>
  </si>
  <si>
    <t xml:space="preserve">      5.其他</t>
  </si>
  <si>
    <t xml:space="preserve">      1.退回以前年度保险费</t>
  </si>
  <si>
    <t xml:space="preserve">      2.大病保险</t>
  </si>
  <si>
    <t>——</t>
  </si>
  <si>
    <t xml:space="preserve">      3.新冠病毒疫苗及接种费用支出</t>
  </si>
  <si>
    <t xml:space="preserve">      4.划转长期护理保险支出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</si>
</sst>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2" formatCode="_ * #,##0.00_ ;_ * \-#,##0.00_ ;_ * &quot;-&quot;??_ ;_ @_ "/>
    <numFmt numFmtId="83" formatCode="_ &quot;￥&quot;* #,##0.00_ ;_ &quot;￥&quot;* \-#,##0.00_ ;_ &quot;￥&quot;* &quot;-&quot;??_ ;_ @_ "/>
    <numFmt numFmtId="84" formatCode="_ * #,##0_ ;_ * \-#,##0_ ;_ * &quot;-&quot;_ ;_ @_ "/>
    <numFmt numFmtId="85" formatCode="_ &quot;￥&quot;* #,##0_ ;_ &quot;￥&quot;* \-#,##0_ ;_ &quot;￥&quot;* &quot;-&quot;_ ;_ @_ "/>
    <numFmt numFmtId="86" formatCode="#,##0.00_ ;-#,##0.00;;"/>
    <numFmt numFmtId="87" formatCode="#,##0.00_ ;\-#,##0.00"/>
  </numFmts>
  <fonts count="44">
    <font>
      <sz val="11"/>
      <color theme="1"/>
      <name val="Calibri"/>
      <scheme val="minor"/>
    </font>
    <font>
      <u/>
      <sz val="11"/>
      <color rgb="FF0000FF"/>
      <name val="Calibri"/>
      <scheme val="minor"/>
    </font>
    <font>
      <u/>
      <sz val="11"/>
      <color rgb="FF800080"/>
      <name val="Calibri"/>
      <scheme val="minor"/>
    </font>
    <font>
      <sz val="11"/>
      <color rgb="FFFF0000"/>
      <name val="Calibri"/>
      <scheme val="minor"/>
    </font>
    <font>
      <b/>
      <sz val="18"/>
      <color theme="3"/>
      <name val="Calibri"/>
      <scheme val="minor"/>
    </font>
    <font>
      <i/>
      <sz val="11"/>
      <color rgb="FF7F7F7F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b/>
      <sz val="11"/>
      <color rgb="FF3F3F3F"/>
      <name val="Calibri"/>
      <scheme val="minor"/>
    </font>
    <font>
      <b/>
      <sz val="11"/>
      <color rgb="FFFA7D00"/>
      <name val="Calibri"/>
      <scheme val="minor"/>
    </font>
    <font>
      <b/>
      <sz val="11"/>
      <color rgb="FFFFFFFF"/>
      <name val="Calibri"/>
      <scheme val="minor"/>
    </font>
    <font>
      <sz val="11"/>
      <color rgb="FFFA7D00"/>
      <name val="Calibri"/>
      <scheme val="minor"/>
    </font>
    <font>
      <b/>
      <sz val="11"/>
      <color theme="1"/>
      <name val="Calibri"/>
      <scheme val="minor"/>
    </font>
    <font>
      <sz val="11"/>
      <color rgb="FF006100"/>
      <name val="Calibri"/>
      <scheme val="minor"/>
    </font>
    <font>
      <sz val="11"/>
      <color rgb="FF9C0006"/>
      <name val="Calibri"/>
      <scheme val="minor"/>
    </font>
    <font>
      <sz val="11"/>
      <color rgb="FF9C6500"/>
      <name val="Calibri"/>
      <scheme val="minor"/>
    </font>
    <font>
      <sz val="11"/>
      <color theme="0"/>
      <name val="Calibri"/>
      <scheme val="minor"/>
    </font>
    <font>
      <sz val="11"/>
      <color theme="1"/>
      <name val="Calibri"/>
      <scheme val="minor"/>
    </font>
    <font>
      <sz val="10"/>
      <color rgb="FF000000"/>
      <name val="宋体"/>
    </font>
    <font>
      <sz val="11"/>
      <color rgb="FF000000"/>
      <name val="Calibri"/>
      <scheme val="minor"/>
    </font>
    <font>
      <sz val="12"/>
      <color theme="1"/>
      <name val="Calibri"/>
      <scheme val="minor"/>
    </font>
    <font>
      <sz val="8"/>
      <color theme="1"/>
      <name val="Calibri"/>
      <scheme val="minor"/>
    </font>
    <font>
      <sz val="10"/>
      <color rgb="FF000000"/>
      <name val="Calibri"/>
    </font>
    <font>
      <sz val="16"/>
      <color rgb="FF000000"/>
      <name val="黑体"/>
    </font>
    <font>
      <b/>
      <sz val="11"/>
      <color rgb="FF000000"/>
      <name val="宋体"/>
    </font>
    <font>
      <sz val="9"/>
      <color rgb="FF000000"/>
      <name val="Arial"/>
    </font>
    <font>
      <b/>
      <sz val="27"/>
      <color rgb="FF000000"/>
      <name val="宋体"/>
    </font>
    <font>
      <b/>
      <sz val="10"/>
      <color rgb="FF000000"/>
      <name val="宋体"/>
    </font>
    <font>
      <b/>
      <sz val="16"/>
      <color rgb="FF000000"/>
      <name val="宋体"/>
    </font>
    <font>
      <sz val="25"/>
      <color rgb="FF000000"/>
      <name val="宋体"/>
    </font>
    <font>
      <sz val="12"/>
      <color rgb="FF000000"/>
      <name val="仿宋"/>
    </font>
    <font>
      <sz val="12"/>
      <color rgb="FF000000"/>
      <name val="宋体"/>
    </font>
    <font>
      <sz val="10"/>
      <color rgb="FF000000"/>
      <name val="仿宋"/>
    </font>
    <font>
      <sz val="10"/>
      <color rgb="FF000000"/>
      <name val="仿宋_GB2312"/>
    </font>
    <font>
      <sz val="22"/>
      <color rgb="FF000000"/>
      <name val="黑体"/>
    </font>
    <font>
      <b/>
      <sz val="10"/>
      <color rgb="FF000000"/>
      <name val="仿宋"/>
    </font>
    <font>
      <sz val="18"/>
      <color rgb="FF000000"/>
      <name val="黑体"/>
    </font>
    <font>
      <sz val="9"/>
      <color rgb="FF000000"/>
      <name val="宋体"/>
    </font>
    <font>
      <sz val="24"/>
      <color rgb="FF000000"/>
      <name val="黑体"/>
    </font>
    <font>
      <sz val="11"/>
      <color rgb="FF000000"/>
      <name val="仿宋"/>
    </font>
    <font>
      <b/>
      <sz val="22"/>
      <color rgb="FF000000"/>
      <name val="黑体"/>
    </font>
    <font>
      <sz val="18"/>
      <color rgb="FF000000"/>
      <name val="仿宋"/>
    </font>
  </fonts>
  <fills count="36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8"/>
        <bgColor theme="4" tint="0.8"/>
      </patternFill>
    </fill>
    <fill>
      <patternFill patternType="solid">
        <fgColor theme="4" tint="0.6"/>
        <bgColor theme="4" tint="0.6"/>
      </patternFill>
    </fill>
    <fill>
      <patternFill patternType="solid">
        <fgColor theme="4" tint="0.4"/>
        <bgColor theme="4" tint="0.4"/>
      </patternFill>
    </fill>
    <fill>
      <patternFill patternType="solid">
        <fgColor theme="5"/>
        <bgColor theme="5"/>
      </patternFill>
    </fill>
    <fill>
      <patternFill patternType="solid">
        <fgColor theme="5" tint="0.8"/>
        <bgColor theme="5" tint="0.8"/>
      </patternFill>
    </fill>
    <fill>
      <patternFill patternType="solid">
        <fgColor theme="5" tint="0.6"/>
        <bgColor theme="5" tint="0.6"/>
      </patternFill>
    </fill>
    <fill>
      <patternFill patternType="solid">
        <fgColor theme="5" tint="0.4"/>
        <bgColor theme="5" tint="0.4"/>
      </patternFill>
    </fill>
    <fill>
      <patternFill patternType="solid">
        <fgColor theme="6"/>
        <bgColor theme="6"/>
      </patternFill>
    </fill>
    <fill>
      <patternFill patternType="solid">
        <fgColor theme="6" tint="0.8"/>
        <bgColor theme="6" tint="0.8"/>
      </patternFill>
    </fill>
    <fill>
      <patternFill patternType="solid">
        <fgColor theme="6" tint="0.6"/>
        <bgColor theme="6" tint="0.6"/>
      </patternFill>
    </fill>
    <fill>
      <patternFill patternType="solid">
        <fgColor theme="6" tint="0.4"/>
        <bgColor theme="6" tint="0.4"/>
      </patternFill>
    </fill>
    <fill>
      <patternFill patternType="solid">
        <fgColor theme="7"/>
        <bgColor theme="7"/>
      </patternFill>
    </fill>
    <fill>
      <patternFill patternType="solid">
        <fgColor theme="7" tint="0.8"/>
        <bgColor theme="7" tint="0.8"/>
      </patternFill>
    </fill>
    <fill>
      <patternFill patternType="solid">
        <fgColor theme="7" tint="0.6"/>
        <bgColor theme="7" tint="0.6"/>
      </patternFill>
    </fill>
    <fill>
      <patternFill patternType="solid">
        <fgColor theme="7" tint="0.4"/>
        <bgColor theme="7" tint="0.4"/>
      </patternFill>
    </fill>
    <fill>
      <patternFill patternType="solid">
        <fgColor theme="8"/>
        <bgColor theme="8"/>
      </patternFill>
    </fill>
    <fill>
      <patternFill patternType="solid">
        <fgColor theme="8" tint="0.8"/>
        <bgColor theme="8" tint="0.8"/>
      </patternFill>
    </fill>
    <fill>
      <patternFill patternType="solid">
        <fgColor theme="8" tint="0.6"/>
        <bgColor theme="8" tint="0.6"/>
      </patternFill>
    </fill>
    <fill>
      <patternFill patternType="solid">
        <fgColor theme="8" tint="0.4"/>
        <bgColor theme="8" tint="0.4"/>
      </patternFill>
    </fill>
    <fill>
      <patternFill patternType="solid">
        <fgColor theme="9"/>
        <bgColor theme="9"/>
      </patternFill>
    </fill>
    <fill>
      <patternFill patternType="solid">
        <fgColor theme="9" tint="0.8"/>
        <bgColor theme="9" tint="0.8"/>
      </patternFill>
    </fill>
    <fill>
      <patternFill patternType="solid">
        <fgColor theme="9" tint="0.6"/>
        <bgColor theme="9" tint="0.6"/>
      </patternFill>
    </fill>
    <fill>
      <patternFill patternType="solid">
        <fgColor theme="9" tint="0.4"/>
        <bgColor theme="9" tint="0.4"/>
      </patternFill>
    </fill>
    <fill>
      <patternFill patternType="solid">
        <fgColor rgb="FFFFFFFF"/>
        <bgColor rgb="FFFFFFFF"/>
      </patternFill>
    </fill>
    <fill>
      <patternFill patternType="solid">
        <fgColor rgb="FF80FFFF"/>
        <bgColor rgb="FF80FFFF"/>
      </patternFill>
    </fill>
    <fill>
      <patternFill patternType="solid">
        <fgColor rgb="FFF1F67D"/>
        <bgColor rgb="FFF1F67D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9">
    <xf numFmtId="0" fontId="0" fillId="0" borderId="0">
      <alignment vertical="center"/>
    </xf>
    <xf numFmtId="82" fontId="0" fillId="0" borderId="0">
      <alignment vertical="center"/>
    </xf>
    <xf numFmtId="83" fontId="0" fillId="0" borderId="0">
      <alignment vertical="center"/>
    </xf>
    <xf numFmtId="9" fontId="0" fillId="0" borderId="0">
      <alignment vertical="center"/>
    </xf>
    <xf numFmtId="84" fontId="0" fillId="0" borderId="0">
      <alignment vertical="center"/>
    </xf>
    <xf numFmtId="85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0" fillId="2" borderId="1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2">
      <alignment vertical="center"/>
    </xf>
    <xf numFmtId="0" fontId="7" fillId="0" borderId="2">
      <alignment vertical="center"/>
    </xf>
    <xf numFmtId="0" fontId="8" fillId="0" borderId="3">
      <alignment vertical="center"/>
    </xf>
    <xf numFmtId="0" fontId="8" fillId="0" borderId="0">
      <alignment vertical="center"/>
    </xf>
    <xf numFmtId="0" fontId="9" fillId="3" borderId="4">
      <alignment vertical="center"/>
    </xf>
    <xf numFmtId="0" fontId="10" fillId="4" borderId="5">
      <alignment vertical="center"/>
    </xf>
    <xf numFmtId="0" fontId="11" fillId="4" borderId="4">
      <alignment vertical="center"/>
    </xf>
    <xf numFmtId="0" fontId="12" fillId="5" borderId="6">
      <alignment vertical="center"/>
    </xf>
    <xf numFmtId="0" fontId="13" fillId="0" borderId="7">
      <alignment vertical="center"/>
    </xf>
    <xf numFmtId="0" fontId="14" fillId="0" borderId="8">
      <alignment vertical="center"/>
    </xf>
    <xf numFmtId="0" fontId="15" fillId="6" borderId="0">
      <alignment vertical="center"/>
    </xf>
    <xf numFmtId="0" fontId="16" fillId="7" borderId="0">
      <alignment vertical="center"/>
    </xf>
    <xf numFmtId="0" fontId="17" fillId="8" borderId="0">
      <alignment vertical="center"/>
    </xf>
    <xf numFmtId="0" fontId="18" fillId="9" borderId="0">
      <alignment vertical="center"/>
    </xf>
    <xf numFmtId="0" fontId="19" fillId="10" borderId="0">
      <alignment vertical="center"/>
    </xf>
    <xf numFmtId="0" fontId="19" fillId="11" borderId="0">
      <alignment vertical="center"/>
    </xf>
    <xf numFmtId="0" fontId="18" fillId="12" borderId="0">
      <alignment vertical="center"/>
    </xf>
    <xf numFmtId="0" fontId="18" fillId="13" borderId="0">
      <alignment vertical="center"/>
    </xf>
    <xf numFmtId="0" fontId="19" fillId="14" borderId="0">
      <alignment vertical="center"/>
    </xf>
    <xf numFmtId="0" fontId="19" fillId="15" borderId="0">
      <alignment vertical="center"/>
    </xf>
    <xf numFmtId="0" fontId="18" fillId="16" borderId="0">
      <alignment vertical="center"/>
    </xf>
    <xf numFmtId="0" fontId="18" fillId="17" borderId="0">
      <alignment vertical="center"/>
    </xf>
    <xf numFmtId="0" fontId="19" fillId="18" borderId="0">
      <alignment vertical="center"/>
    </xf>
    <xf numFmtId="0" fontId="19" fillId="19" borderId="0">
      <alignment vertical="center"/>
    </xf>
    <xf numFmtId="0" fontId="18" fillId="20" borderId="0">
      <alignment vertical="center"/>
    </xf>
    <xf numFmtId="0" fontId="18" fillId="21" borderId="0">
      <alignment vertical="center"/>
    </xf>
    <xf numFmtId="0" fontId="19" fillId="22" borderId="0">
      <alignment vertical="center"/>
    </xf>
    <xf numFmtId="0" fontId="19" fillId="23" borderId="0">
      <alignment vertical="center"/>
    </xf>
    <xf numFmtId="0" fontId="18" fillId="24" borderId="0">
      <alignment vertical="center"/>
    </xf>
    <xf numFmtId="0" fontId="18" fillId="25" borderId="0">
      <alignment vertical="center"/>
    </xf>
    <xf numFmtId="0" fontId="19" fillId="26" borderId="0">
      <alignment vertical="center"/>
    </xf>
    <xf numFmtId="0" fontId="19" fillId="27" borderId="0">
      <alignment vertical="center"/>
    </xf>
    <xf numFmtId="0" fontId="18" fillId="28" borderId="0">
      <alignment vertical="center"/>
    </xf>
    <xf numFmtId="0" fontId="18" fillId="29" borderId="0">
      <alignment vertical="center"/>
    </xf>
    <xf numFmtId="0" fontId="19" fillId="30" borderId="0">
      <alignment vertical="center"/>
    </xf>
    <xf numFmtId="0" fontId="19" fillId="31" borderId="0">
      <alignment vertical="center"/>
    </xf>
    <xf numFmtId="0" fontId="18" fillId="32" borderId="0">
      <alignment vertical="center"/>
    </xf>
  </cellStyleXfs>
  <cellXfs count="108">
    <xf numFmtId="0" fontId="0" fillId="0" borderId="0" xfId="0" applyAlignment="1" applyProtection="1">
      <alignment vertical="center"/>
    </xf>
    <xf numFmtId="0" fontId="2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wrapText="1"/>
    </xf>
    <xf numFmtId="0" fontId="20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33" borderId="0" xfId="0" applyNumberFormat="1" applyFont="1" applyFill="1" applyBorder="1" applyAlignment="1" applyProtection="1">
      <alignment horizontal="left" vertical="center"/>
    </xf>
    <xf numFmtId="0" fontId="26" fillId="33" borderId="0" xfId="0" applyNumberFormat="1" applyFont="1" applyFill="1" applyBorder="1" applyAlignment="1" applyProtection="1">
      <alignment horizontal="center" vertical="center"/>
    </xf>
    <xf numFmtId="0" fontId="27" fillId="33" borderId="0" xfId="0" applyNumberFormat="1" applyFont="1" applyFill="1" applyBorder="1" applyAlignment="1" applyProtection="1"/>
    <xf numFmtId="0" fontId="28" fillId="33" borderId="0" xfId="0" applyNumberFormat="1" applyFont="1" applyFill="1" applyBorder="1" applyAlignment="1" applyProtection="1">
      <alignment horizontal="center" vertical="center"/>
    </xf>
    <xf numFmtId="0" fontId="29" fillId="33" borderId="0" xfId="0" applyNumberFormat="1" applyFont="1" applyFill="1" applyBorder="1" applyAlignment="1" applyProtection="1">
      <alignment horizontal="center" vertical="center"/>
    </xf>
    <xf numFmtId="0" fontId="30" fillId="33" borderId="0" xfId="0" applyNumberFormat="1" applyFont="1" applyFill="1" applyBorder="1" applyAlignment="1" applyProtection="1">
      <alignment horizontal="left" vertical="center"/>
    </xf>
    <xf numFmtId="49" fontId="29" fillId="33" borderId="0" xfId="0" applyNumberFormat="1" applyFont="1" applyFill="1" applyBorder="1" applyAlignment="1" applyProtection="1">
      <alignment horizontal="left" vertical="center" wrapText="1"/>
    </xf>
    <xf numFmtId="0" fontId="29" fillId="33" borderId="0" xfId="0" applyNumberFormat="1" applyFont="1" applyFill="1" applyBorder="1" applyAlignment="1" applyProtection="1">
      <alignment vertical="center" wrapText="1"/>
    </xf>
    <xf numFmtId="0" fontId="29" fillId="33" borderId="0" xfId="0" applyNumberFormat="1" applyFont="1" applyFill="1" applyBorder="1" applyAlignment="1" applyProtection="1">
      <alignment horizontal="left" vertical="center"/>
    </xf>
    <xf numFmtId="0" fontId="29" fillId="33" borderId="0" xfId="0" applyNumberFormat="1" applyFont="1" applyFill="1" applyBorder="1" applyAlignment="1" applyProtection="1">
      <alignment horizontal="right" vertical="center"/>
    </xf>
    <xf numFmtId="49" fontId="30" fillId="33" borderId="0" xfId="0" applyNumberFormat="1" applyFont="1" applyFill="1" applyBorder="1" applyAlignment="1" applyProtection="1">
      <alignment horizontal="left" vertical="center" wrapText="1"/>
    </xf>
    <xf numFmtId="0" fontId="30" fillId="33" borderId="0" xfId="0" applyNumberFormat="1" applyFont="1" applyFill="1" applyBorder="1" applyAlignment="1" applyProtection="1">
      <alignment horizontal="center" vertical="center"/>
    </xf>
    <xf numFmtId="0" fontId="31" fillId="33" borderId="0" xfId="0" applyNumberFormat="1" applyFont="1" applyFill="1" applyBorder="1" applyAlignment="1" applyProtection="1">
      <alignment horizontal="center" vertical="center"/>
    </xf>
    <xf numFmtId="0" fontId="32" fillId="33" borderId="0" xfId="0" applyNumberFormat="1" applyFont="1" applyFill="1" applyBorder="1" applyAlignment="1" applyProtection="1">
      <alignment horizontal="left" vertical="center"/>
    </xf>
    <xf numFmtId="0" fontId="33" fillId="33" borderId="0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right" vertical="center"/>
    </xf>
    <xf numFmtId="0" fontId="34" fillId="0" borderId="9" xfId="0" applyNumberFormat="1" applyFont="1" applyFill="1" applyBorder="1" applyAlignment="1" applyProtection="1">
      <alignment horizontal="left" vertical="center"/>
    </xf>
    <xf numFmtId="14" fontId="34" fillId="0" borderId="9" xfId="0" applyNumberFormat="1" applyFont="1" applyFill="1" applyBorder="1" applyAlignment="1" applyProtection="1">
      <alignment horizontal="center" vertical="center"/>
    </xf>
    <xf numFmtId="0" fontId="34" fillId="0" borderId="9" xfId="0" applyNumberFormat="1" applyFont="1" applyFill="1" applyBorder="1" applyAlignment="1" applyProtection="1">
      <alignment horizontal="right" vertical="center"/>
    </xf>
    <xf numFmtId="0" fontId="35" fillId="34" borderId="10" xfId="0" applyNumberFormat="1" applyFont="1" applyFill="1" applyBorder="1" applyAlignment="1" applyProtection="1">
      <alignment horizontal="center" vertical="center" wrapText="1"/>
    </xf>
    <xf numFmtId="0" fontId="35" fillId="34" borderId="11" xfId="0" applyNumberFormat="1" applyFont="1" applyFill="1" applyBorder="1" applyAlignment="1" applyProtection="1">
      <alignment horizontal="center" vertical="center" wrapText="1"/>
    </xf>
    <xf numFmtId="0" fontId="35" fillId="34" borderId="12" xfId="0" applyNumberFormat="1" applyFont="1" applyFill="1" applyBorder="1" applyAlignment="1" applyProtection="1">
      <alignment horizontal="center" vertical="center" wrapText="1"/>
    </xf>
    <xf numFmtId="0" fontId="35" fillId="34" borderId="12" xfId="0" applyNumberFormat="1" applyFont="1" applyFill="1" applyBorder="1" applyAlignment="1" applyProtection="1">
      <alignment horizontal="left" vertical="center" wrapText="1"/>
    </xf>
    <xf numFmtId="86" fontId="34" fillId="35" borderId="13" xfId="0" applyNumberFormat="1" applyFont="1" applyFill="1" applyBorder="1" applyAlignment="1" applyProtection="1">
      <alignment horizontal="right" vertical="center"/>
    </xf>
    <xf numFmtId="86" fontId="34" fillId="0" borderId="13" xfId="0" applyNumberFormat="1" applyFont="1" applyFill="1" applyBorder="1" applyAlignment="1" applyProtection="1">
      <alignment horizontal="right" vertical="center"/>
    </xf>
    <xf numFmtId="0" fontId="34" fillId="0" borderId="14" xfId="0" applyNumberFormat="1" applyFont="1" applyFill="1" applyBorder="1" applyAlignment="1" applyProtection="1">
      <alignment horizontal="left" vertical="center"/>
    </xf>
    <xf numFmtId="0" fontId="34" fillId="0" borderId="14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left" vertical="center"/>
    </xf>
    <xf numFmtId="0" fontId="34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vertical="center"/>
    </xf>
    <xf numFmtId="0" fontId="36" fillId="0" borderId="0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Border="1" applyAlignment="1" applyProtection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34" fillId="0" borderId="9" xfId="0" applyNumberFormat="1" applyFont="1" applyFill="1" applyBorder="1" applyAlignment="1" applyProtection="1">
      <alignment horizontal="left" vertical="center" wrapText="1"/>
    </xf>
    <xf numFmtId="0" fontId="34" fillId="0" borderId="9" xfId="0" applyNumberFormat="1" applyFont="1" applyFill="1" applyBorder="1" applyAlignment="1" applyProtection="1">
      <alignment horizontal="center" vertical="center"/>
    </xf>
    <xf numFmtId="0" fontId="34" fillId="0" borderId="9" xfId="0" applyNumberFormat="1" applyFont="1" applyFill="1" applyBorder="1" applyAlignment="1" applyProtection="1"/>
    <xf numFmtId="0" fontId="35" fillId="34" borderId="15" xfId="0" applyNumberFormat="1" applyFont="1" applyFill="1" applyBorder="1" applyAlignment="1" applyProtection="1">
      <alignment horizontal="center" vertical="center" wrapText="1"/>
    </xf>
    <xf numFmtId="0" fontId="35" fillId="34" borderId="14" xfId="0" applyNumberFormat="1" applyFont="1" applyFill="1" applyBorder="1" applyAlignment="1" applyProtection="1">
      <alignment horizontal="center" vertical="center" wrapText="1"/>
    </xf>
    <xf numFmtId="0" fontId="35" fillId="34" borderId="9" xfId="0" applyNumberFormat="1" applyFont="1" applyFill="1" applyBorder="1" applyAlignment="1" applyProtection="1">
      <alignment horizontal="center" vertical="center" wrapText="1"/>
    </xf>
    <xf numFmtId="86" fontId="34" fillId="0" borderId="13" xfId="0" applyNumberFormat="1" applyFont="1" applyFill="1" applyBorder="1" applyAlignment="1" applyProtection="1"/>
    <xf numFmtId="0" fontId="34" fillId="0" borderId="0" xfId="0" applyNumberFormat="1" applyFont="1" applyFill="1" applyBorder="1" applyAlignment="1" applyProtection="1">
      <alignment horizontal="left" vertical="center" wrapText="1"/>
    </xf>
    <xf numFmtId="87" fontId="34" fillId="0" borderId="0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87" fontId="20" fillId="0" borderId="0" xfId="0" applyNumberFormat="1" applyFont="1" applyFill="1" applyBorder="1" applyAlignment="1" applyProtection="1">
      <alignment horizontal="left" vertical="center"/>
    </xf>
    <xf numFmtId="49" fontId="34" fillId="0" borderId="9" xfId="0" applyNumberFormat="1" applyFont="1" applyFill="1" applyBorder="1" applyAlignment="1" applyProtection="1">
      <alignment horizontal="left" vertical="center" wrapText="1"/>
    </xf>
    <xf numFmtId="86" fontId="34" fillId="0" borderId="13" xfId="0" applyNumberFormat="1" applyFont="1" applyFill="1" applyBorder="1" applyAlignment="1" applyProtection="1">
      <alignment horizontal="left" vertical="center"/>
    </xf>
    <xf numFmtId="86" fontId="34" fillId="0" borderId="13" xfId="0" applyNumberFormat="1" applyFont="1" applyFill="1" applyBorder="1" applyAlignment="1" applyProtection="1">
      <alignment horizontal="left" vertical="center" wrapText="1"/>
    </xf>
    <xf numFmtId="86" fontId="34" fillId="35" borderId="13" xfId="0" applyNumberFormat="1" applyFont="1" applyFill="1" applyBorder="1" applyAlignment="1" applyProtection="1">
      <alignment horizontal="right" vertical="center" wrapText="1"/>
    </xf>
    <xf numFmtId="0" fontId="35" fillId="34" borderId="12" xfId="0" applyNumberFormat="1" applyFont="1" applyFill="1" applyBorder="1" applyAlignment="1" applyProtection="1">
      <alignment vertical="center" wrapText="1"/>
    </xf>
    <xf numFmtId="49" fontId="34" fillId="0" borderId="9" xfId="0" applyNumberFormat="1" applyFont="1" applyFill="1" applyBorder="1" applyAlignment="1" applyProtection="1">
      <alignment horizontal="left" vertical="center"/>
    </xf>
    <xf numFmtId="86" fontId="34" fillId="0" borderId="13" xfId="0" applyNumberFormat="1" applyFont="1" applyFill="1" applyBorder="1" applyAlignment="1" applyProtection="1">
      <alignment horizontal="center" vertical="center"/>
    </xf>
    <xf numFmtId="86" fontId="37" fillId="0" borderId="13" xfId="0" applyNumberFormat="1" applyFont="1" applyFill="1" applyBorder="1" applyAlignment="1" applyProtection="1">
      <alignment horizontal="center" vertical="center"/>
    </xf>
    <xf numFmtId="87" fontId="34" fillId="0" borderId="14" xfId="0" applyNumberFormat="1" applyFont="1" applyFill="1" applyBorder="1" applyAlignment="1" applyProtection="1">
      <alignment horizontal="left" vertical="center"/>
    </xf>
    <xf numFmtId="0" fontId="34" fillId="0" borderId="9" xfId="0" applyNumberFormat="1" applyFont="1" applyFill="1" applyBorder="1" applyAlignment="1" applyProtection="1">
      <alignment vertical="center"/>
    </xf>
    <xf numFmtId="0" fontId="38" fillId="0" borderId="0" xfId="0" applyNumberFormat="1" applyFont="1" applyFill="1" applyBorder="1" applyAlignment="1" applyProtection="1">
      <alignment horizontal="center" vertical="center"/>
    </xf>
    <xf numFmtId="49" fontId="34" fillId="0" borderId="0" xfId="0" applyNumberFormat="1" applyFont="1" applyFill="1" applyBorder="1" applyAlignment="1" applyProtection="1">
      <alignment horizontal="left" vertical="center"/>
    </xf>
    <xf numFmtId="86" fontId="34" fillId="0" borderId="12" xfId="0" applyNumberFormat="1" applyFont="1" applyFill="1" applyBorder="1" applyAlignment="1" applyProtection="1">
      <alignment horizontal="right" vertical="center"/>
    </xf>
    <xf numFmtId="86" fontId="34" fillId="0" borderId="16" xfId="0" applyNumberFormat="1" applyFont="1" applyFill="1" applyBorder="1" applyAlignment="1" applyProtection="1">
      <alignment horizontal="right" vertical="center"/>
    </xf>
    <xf numFmtId="86" fontId="34" fillId="0" borderId="13" xfId="0" applyNumberFormat="1" applyFont="1" applyFill="1" applyBorder="1" applyAlignment="1" applyProtection="1">
      <alignment vertical="center"/>
    </xf>
    <xf numFmtId="86" fontId="34" fillId="0" borderId="17" xfId="0" applyNumberFormat="1" applyFont="1" applyFill="1" applyBorder="1" applyAlignment="1" applyProtection="1">
      <alignment horizontal="center" vertical="center"/>
    </xf>
    <xf numFmtId="0" fontId="35" fillId="34" borderId="15" xfId="0" applyNumberFormat="1" applyFont="1" applyFill="1" applyBorder="1" applyAlignment="1" applyProtection="1">
      <alignment horizontal="left" vertical="center" wrapText="1"/>
    </xf>
    <xf numFmtId="86" fontId="34" fillId="0" borderId="12" xfId="0" applyNumberFormat="1" applyFont="1" applyFill="1" applyBorder="1" applyAlignment="1" applyProtection="1">
      <alignment horizontal="left" vertical="center"/>
    </xf>
    <xf numFmtId="86" fontId="34" fillId="35" borderId="12" xfId="0" applyNumberFormat="1" applyFont="1" applyFill="1" applyBorder="1" applyAlignment="1" applyProtection="1">
      <alignment horizontal="right" vertical="center"/>
    </xf>
    <xf numFmtId="86" fontId="34" fillId="0" borderId="9" xfId="0" applyNumberFormat="1" applyFont="1" applyFill="1" applyBorder="1" applyAlignment="1" applyProtection="1">
      <alignment horizontal="right" vertical="center"/>
    </xf>
    <xf numFmtId="87" fontId="34" fillId="0" borderId="0" xfId="0" applyNumberFormat="1" applyFont="1" applyFill="1" applyBorder="1" applyAlignment="1" applyProtection="1">
      <alignment horizontal="right" vertical="center"/>
    </xf>
    <xf numFmtId="0" fontId="20" fillId="0" borderId="0" xfId="0" applyNumberFormat="1" applyFont="1" applyFill="1" applyBorder="1" applyAlignment="1" applyProtection="1">
      <alignment horizontal="right" vertical="center"/>
    </xf>
    <xf numFmtId="87" fontId="20" fillId="0" borderId="0" xfId="0" applyNumberFormat="1" applyFont="1" applyFill="1" applyBorder="1" applyAlignment="1" applyProtection="1">
      <alignment horizontal="right" vertical="center"/>
    </xf>
    <xf numFmtId="0" fontId="36" fillId="0" borderId="0" xfId="0" applyNumberFormat="1" applyFont="1" applyFill="1" applyBorder="1" applyAlignment="1" applyProtection="1"/>
    <xf numFmtId="0" fontId="34" fillId="0" borderId="0" xfId="0" applyNumberFormat="1" applyFont="1" applyFill="1" applyBorder="1" applyAlignment="1" applyProtection="1"/>
    <xf numFmtId="49" fontId="34" fillId="0" borderId="9" xfId="0" applyNumberFormat="1" applyFont="1" applyFill="1" applyBorder="1" applyAlignment="1" applyProtection="1">
      <alignment horizontal="right" vertical="center"/>
    </xf>
    <xf numFmtId="49" fontId="34" fillId="0" borderId="9" xfId="0" applyNumberFormat="1" applyFont="1" applyFill="1" applyBorder="1" applyAlignment="1" applyProtection="1">
      <alignment vertical="center"/>
    </xf>
    <xf numFmtId="0" fontId="34" fillId="0" borderId="14" xfId="0" applyNumberFormat="1" applyFont="1" applyFill="1" applyBorder="1" applyAlignment="1" applyProtection="1"/>
    <xf numFmtId="0" fontId="39" fillId="0" borderId="0" xfId="0" applyNumberFormat="1" applyFont="1" applyFill="1" applyBorder="1" applyAlignment="1" applyProtection="1">
      <alignment horizontal="left" vertical="center"/>
    </xf>
    <xf numFmtId="0" fontId="40" fillId="0" borderId="0" xfId="0" applyNumberFormat="1" applyFont="1" applyFill="1" applyBorder="1" applyAlignment="1" applyProtection="1">
      <alignment horizontal="center" vertical="center"/>
    </xf>
    <xf numFmtId="49" fontId="34" fillId="0" borderId="9" xfId="0" applyNumberFormat="1" applyFont="1" applyFill="1" applyBorder="1" applyAlignment="1" applyProtection="1">
      <alignment horizontal="center" vertical="center"/>
    </xf>
    <xf numFmtId="86" fontId="34" fillId="35" borderId="16" xfId="0" applyNumberFormat="1" applyFont="1" applyFill="1" applyBorder="1" applyAlignment="1" applyProtection="1">
      <alignment horizontal="right" vertical="center"/>
    </xf>
    <xf numFmtId="0" fontId="37" fillId="0" borderId="0" xfId="0" applyNumberFormat="1" applyFont="1" applyFill="1" applyBorder="1" applyAlignment="1" applyProtection="1">
      <alignment horizontal="left" vertical="center"/>
    </xf>
    <xf numFmtId="0" fontId="41" fillId="0" borderId="0" xfId="0" applyNumberFormat="1" applyFont="1" applyFill="1" applyBorder="1" applyAlignment="1" applyProtection="1"/>
    <xf numFmtId="86" fontId="34" fillId="35" borderId="17" xfId="0" applyNumberFormat="1" applyFont="1" applyFill="1" applyBorder="1" applyAlignment="1" applyProtection="1">
      <alignment vertical="center"/>
    </xf>
    <xf numFmtId="86" fontId="34" fillId="0" borderId="17" xfId="0" applyNumberFormat="1" applyFont="1" applyFill="1" applyBorder="1" applyAlignment="1" applyProtection="1">
      <alignment horizontal="right" vertical="center"/>
    </xf>
    <xf numFmtId="86" fontId="34" fillId="35" borderId="13" xfId="0" applyNumberFormat="1" applyFont="1" applyFill="1" applyBorder="1" applyAlignment="1" applyProtection="1">
      <alignment vertical="center"/>
    </xf>
    <xf numFmtId="49" fontId="34" fillId="0" borderId="0" xfId="0" applyNumberFormat="1" applyFont="1" applyFill="1" applyBorder="1" applyAlignment="1" applyProtection="1">
      <alignment horizontal="left" vertical="center" wrapText="1"/>
    </xf>
    <xf numFmtId="49" fontId="34" fillId="0" borderId="0" xfId="0" applyNumberFormat="1" applyFont="1" applyFill="1" applyBorder="1" applyAlignment="1" applyProtection="1">
      <alignment horizontal="right" vertical="center" wrapText="1"/>
    </xf>
    <xf numFmtId="49" fontId="34" fillId="0" borderId="0" xfId="0" applyNumberFormat="1" applyFont="1" applyFill="1" applyBorder="1" applyAlignment="1" applyProtection="1">
      <alignment vertical="center" wrapText="1"/>
    </xf>
    <xf numFmtId="0" fontId="42" fillId="0" borderId="0" xfId="0" applyNumberFormat="1" applyFont="1" applyFill="1" applyBorder="1" applyAlignment="1" applyProtection="1">
      <alignment horizontal="center" vertical="center"/>
    </xf>
    <xf numFmtId="49" fontId="34" fillId="0" borderId="9" xfId="0" applyNumberFormat="1" applyFont="1" applyFill="1" applyBorder="1" applyAlignment="1" applyProtection="1">
      <alignment horizontal="center" vertical="center" wrapText="1"/>
    </xf>
    <xf numFmtId="49" fontId="34" fillId="0" borderId="9" xfId="0" applyNumberFormat="1" applyFont="1" applyFill="1" applyBorder="1" applyAlignment="1" applyProtection="1">
      <alignment horizontal="right" vertical="center" wrapText="1"/>
    </xf>
    <xf numFmtId="0" fontId="35" fillId="34" borderId="13" xfId="0" applyNumberFormat="1" applyFont="1" applyFill="1" applyBorder="1" applyAlignment="1" applyProtection="1">
      <alignment horizontal="center" vertical="center" wrapText="1"/>
    </xf>
    <xf numFmtId="0" fontId="34" fillId="0" borderId="13" xfId="0" applyNumberFormat="1" applyFont="1" applyFill="1" applyBorder="1" applyAlignment="1" applyProtection="1">
      <alignment horizontal="center" vertical="center"/>
    </xf>
    <xf numFmtId="49" fontId="34" fillId="0" borderId="13" xfId="0" applyNumberFormat="1" applyFont="1" applyFill="1" applyBorder="1" applyAlignment="1" applyProtection="1">
      <alignment horizontal="center" vertical="center"/>
    </xf>
    <xf numFmtId="0" fontId="34" fillId="0" borderId="14" xfId="0" applyNumberFormat="1" applyFont="1" applyFill="1" applyBorder="1" applyAlignment="1" applyProtection="1">
      <alignment horizontal="right" vertical="center"/>
    </xf>
    <xf numFmtId="0" fontId="43" fillId="0" borderId="0" xfId="0" applyNumberFormat="1" applyFont="1" applyFill="1" applyBorder="1" applyAlignment="1" applyProtection="1">
      <alignment horizontal="center" vertical="center"/>
    </xf>
    <xf numFmtId="0" fontId="35" fillId="34" borderId="13" xfId="0" applyNumberFormat="1" applyFont="1" applyFill="1" applyBorder="1" applyAlignment="1" applyProtection="1">
      <alignment horizontal="left" vertical="center" wrapText="1"/>
    </xf>
    <xf numFmtId="49" fontId="34" fillId="0" borderId="13" xfId="0" applyNumberFormat="1" applyFont="1" applyFill="1" applyBorder="1" applyAlignment="1" applyProtection="1">
      <alignment horizontal="right" vertical="center"/>
    </xf>
    <xf numFmtId="49" fontId="34" fillId="0" borderId="13" xfId="0" applyNumberFormat="1" applyFont="1" applyFill="1" applyBorder="1" applyAlignment="1" applyProtection="1">
      <alignment horizontal="left" vertical="center" wrapText="1"/>
    </xf>
  </cellXfs>
  <cellStyles count="49">
    <cellStyle name="Normal" xfId="0" builtinId="0"/>
    <cellStyle name="Comma" xfId="1" builtinId="3" customBuiltin="1"/>
    <cellStyle name="Currency" xfId="2" builtinId="4" customBuiltin="1"/>
    <cellStyle name="Percent" xfId="3" builtinId="5" customBuiltin="1"/>
    <cellStyle name="Comma [0]" xfId="4" builtinId="6" customBuiltin="1"/>
    <cellStyle name="Currency [0]" xfId="5" builtinId="7" customBuiltin="1"/>
    <cellStyle name="超链接" xfId="6" customBuiltin="1"/>
    <cellStyle name="已访问的超链接" xfId="7" customBuiltin="1"/>
    <cellStyle name="Note" xfId="8" builtinId="10" customBuiltin="1"/>
    <cellStyle name="Warning Text" xfId="9" builtinId="11" customBuiltin="1"/>
    <cellStyle name="Title" xfId="10" builtinId="15" customBuiltin="1"/>
    <cellStyle name="Explanatory Text" xfId="11" builtinId="53" customBuiltin="1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put" xfId="16" builtinId="20" customBuiltin="1"/>
    <cellStyle name="Output" xfId="17" builtinId="21" customBuiltin="1"/>
    <cellStyle name="Calculation" xfId="18" builtinId="22" customBuiltin="1"/>
    <cellStyle name="Check Cell" xfId="19" builtinId="23" customBuiltin="1"/>
    <cellStyle name="Linked Cell" xfId="20" builtinId="24" customBuiltin="1"/>
    <cellStyle name="Total" xfId="21" builtinId="25" customBuiltin="1"/>
    <cellStyle name="Good" xfId="22" builtinId="26" customBuiltin="1"/>
    <cellStyle name="Bad" xfId="23" builtinId="27" customBuiltin="1"/>
    <cellStyle name="Neutral" xfId="24" builtinId="28" customBuiltin="1"/>
    <cellStyle name="Accent1" xfId="25" builtinId="29" customBuiltin="1"/>
    <cellStyle name="20% - Accent1" xfId="26" builtinId="30" customBuiltin="1"/>
    <cellStyle name="40% - Accent1" xfId="27" builtinId="31" customBuiltin="1"/>
    <cellStyle name="60% - Accent1" xfId="28" builtinId="32" customBuiltin="1"/>
    <cellStyle name="Accent2" xfId="29" builtinId="33" customBuiltin="1"/>
    <cellStyle name="20% - Accent2" xfId="30" builtinId="34" customBuiltin="1"/>
    <cellStyle name="40% - Accent2" xfId="31" builtinId="35" customBuiltin="1"/>
    <cellStyle name="60% - Accent2" xfId="32" builtinId="36" customBuiltin="1"/>
    <cellStyle name="Accent3" xfId="33" builtinId="37" customBuiltin="1"/>
    <cellStyle name="20% - Accent3" xfId="34" builtinId="38" customBuiltin="1"/>
    <cellStyle name="40% - Accent3" xfId="35" builtinId="39" customBuiltin="1"/>
    <cellStyle name="60% - Accent3" xfId="36" builtinId="40" customBuiltin="1"/>
    <cellStyle name="Accent4" xfId="37" builtinId="41" customBuiltin="1"/>
    <cellStyle name="20% - Accent4" xfId="38" builtinId="42" customBuiltin="1"/>
    <cellStyle name="40% - Accent4" xfId="39" builtinId="43" customBuiltin="1"/>
    <cellStyle name="60% - Accent4" xfId="40" builtinId="44" customBuiltin="1"/>
    <cellStyle name="Accent5" xfId="41" builtinId="45" customBuiltin="1"/>
    <cellStyle name="20% - Accent5" xfId="42" builtinId="46" customBuiltin="1"/>
    <cellStyle name="40% - Accent5" xfId="43" builtinId="47" customBuiltin="1"/>
    <cellStyle name="60% - Accent5" xfId="44" builtinId="48" customBuiltin="1"/>
    <cellStyle name="Accent6" xfId="45" builtinId="49" customBuiltin="1"/>
    <cellStyle name="20% - Accent6" xfId="46" builtinId="50" customBuiltin="1"/>
    <cellStyle name="40% - Accent6" xfId="47" builtinId="51" customBuiltin="1"/>
    <cellStyle name="60% - Accent6" xfId="48" builtinId="52" customBuiltin="1"/>
  </cellStyles>
  <dxfs count="0"/>
  <tableStyles count="0" defaultTableStyle="TableStyleMedium2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theme" Target="theme/theme1.xml"/><Relationship Id="rId20" Type="http://schemas.openxmlformats.org/officeDocument/2006/relationships/styles" Target="styles.xml"/><Relationship Id="rId2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?><Relationships xmlns="http://schemas.openxmlformats.org/package/2006/relationships"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vmlDrawing" Target="../drawings/vmlDrawing9.vml"/><Relationship Id="rId2" Type="http://schemas.openxmlformats.org/officeDocument/2006/relationships/comments" Target="../comments9.xml"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vmlDrawing" Target="../drawings/vmlDrawing10.vml"/><Relationship Id="rId2" Type="http://schemas.openxmlformats.org/officeDocument/2006/relationships/comments" Target="../comments10.xml"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vmlDrawing" Target="../drawings/vmlDrawing11.vml"/><Relationship Id="rId2" Type="http://schemas.openxmlformats.org/officeDocument/2006/relationships/comments" Target="../comments11.xml"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vmlDrawing" Target="../drawings/vmlDrawing12.vml"/><Relationship Id="rId2" Type="http://schemas.openxmlformats.org/officeDocument/2006/relationships/comments" Target="../comments12.xml"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vmlDrawing" Target="../drawings/vmlDrawing13.vml"/><Relationship Id="rId2" Type="http://schemas.openxmlformats.org/officeDocument/2006/relationships/comments" Target="../comments13.xml"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vmlDrawing" Target="../drawings/vmlDrawing14.vml"/><Relationship Id="rId2" Type="http://schemas.openxmlformats.org/officeDocument/2006/relationships/comments" Target="../comments14.xml"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vmlDrawing" Target="../drawings/vmlDrawing15.vml"/><Relationship Id="rId2" Type="http://schemas.openxmlformats.org/officeDocument/2006/relationships/comments" Target="../comments15.xml"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vmlDrawing" Target="../drawings/vmlDrawing16.vml"/><Relationship Id="rId2" Type="http://schemas.openxmlformats.org/officeDocument/2006/relationships/comments" Target="../comments16.xml"/></Relationships>
</file>

<file path=xl/worksheets/_rels/sheet2.xml.rels><?xml version="1.0" encoding="UTF-8"?><Relationships xmlns="http://schemas.openxmlformats.org/package/2006/relationships"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L12"/>
  <sheetViews>
    <sheetView showGridLines="0" workbookViewId="0">
      <selection activeCell="H5" sqref="H5:K5"/>
    </sheetView>
  </sheetViews>
  <sheetFormatPr defaultColWidth="8" defaultRowHeight="14.25" customHeight="1"/>
  <cols>
    <col min="2" max="2" width="22.140625" style="1" customWidth="1"/>
    <col min="3" max="3" width="5.7109375" style="1" customWidth="1"/>
    <col min="4" max="4" width="6.140625" style="1" customWidth="1"/>
    <col min="5" max="5" width="4.42578125" style="1" customWidth="1"/>
    <col min="6" max="6" width="7.42578125" style="1" customWidth="1"/>
    <col min="7" max="7" width="14.5703125" style="1" customWidth="1"/>
    <col min="8" max="8" width="12.5703125" style="1" customWidth="1"/>
    <col min="9" max="9" width="5.42578125" style="1" customWidth="1"/>
    <col min="10" max="10" width="10.42578125" style="1" customWidth="1"/>
    <col min="11" max="11" width="8.7109375" style="1" customWidth="1"/>
    <col min="12" max="14" width="8.140625" style="1" customWidth="1"/>
  </cols>
  <sheetData>
    <row r="1" ht="27" customHeight="1">
      <c r="A1" s="9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ht="4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37.5" customHeight="1">
      <c r="B3" s="12" t="s">
        <v>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45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ht="45" customHeight="1">
      <c r="B5" s="13"/>
      <c r="C5" s="13"/>
      <c r="D5" s="13"/>
      <c r="E5" s="13"/>
      <c r="F5" s="14" t="s">
        <v>2</v>
      </c>
      <c r="G5" s="14"/>
      <c r="H5" s="15">
        <v>0</v>
      </c>
      <c r="I5" s="16"/>
      <c r="J5" s="16"/>
      <c r="K5" s="16"/>
      <c r="L5" s="13"/>
      <c r="M5" s="13"/>
      <c r="N5" s="13"/>
    </row>
    <row r="6" ht="15" customHeight="1">
      <c r="B6" s="13"/>
      <c r="C6" s="13"/>
      <c r="D6" s="13"/>
      <c r="E6" s="13"/>
      <c r="F6" s="17"/>
      <c r="G6" s="17"/>
      <c r="H6" s="18"/>
      <c r="I6" s="18"/>
      <c r="J6" s="18"/>
      <c r="K6" s="18"/>
      <c r="L6" s="13"/>
      <c r="M6" s="13"/>
      <c r="N6" s="13"/>
    </row>
    <row r="7" ht="45" customHeight="1">
      <c r="B7" s="13"/>
      <c r="C7" s="13"/>
      <c r="D7" s="13"/>
      <c r="E7" s="13"/>
      <c r="F7" s="19" t="s">
        <v>3</v>
      </c>
      <c r="G7" s="14"/>
      <c r="H7" s="15"/>
      <c r="I7" s="16"/>
      <c r="J7" s="14" t="s">
        <v>4</v>
      </c>
      <c r="K7" s="14"/>
      <c r="L7" s="15">
        <v>0</v>
      </c>
      <c r="M7" s="16"/>
      <c r="N7" s="16"/>
    </row>
    <row r="8" ht="15" customHeight="1">
      <c r="B8" s="13"/>
      <c r="C8" s="13"/>
      <c r="D8" s="13"/>
      <c r="E8" s="13"/>
      <c r="F8" s="17"/>
      <c r="G8" s="17"/>
      <c r="H8" s="18"/>
      <c r="I8" s="18"/>
      <c r="J8" s="17"/>
      <c r="K8" s="17"/>
      <c r="L8" s="13"/>
      <c r="M8" s="13"/>
      <c r="N8" s="13"/>
    </row>
    <row r="9" ht="45" customHeight="1">
      <c r="B9" s="13"/>
      <c r="C9" s="13"/>
      <c r="D9" s="13"/>
      <c r="E9" s="13"/>
      <c r="F9" s="14" t="s">
        <v>5</v>
      </c>
      <c r="G9" s="14"/>
      <c r="H9" s="15" t="s">
        <v>6</v>
      </c>
      <c r="I9" s="16"/>
      <c r="J9" s="14" t="s">
        <v>7</v>
      </c>
      <c r="K9" s="14"/>
      <c r="L9" s="15">
        <v>0</v>
      </c>
      <c r="M9" s="16"/>
      <c r="N9" s="16"/>
    </row>
    <row r="10" ht="45" customHeight="1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45" customHeight="1">
      <c r="B11" s="20" t="s">
        <v>8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ht="45" customHeight="1">
      <c r="B12" s="20" t="s">
        <v>9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ht="13.5" customHeight="1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</sheetData>
  <sheetProtection sheet="1"/>
  <mergeCells count="13">
    <mergeCell ref="B3:N3"/>
    <mergeCell ref="F5:G5"/>
    <mergeCell ref="H5:K5"/>
    <mergeCell ref="F7:G7"/>
    <mergeCell ref="H7:I7"/>
    <mergeCell ref="J7:K7"/>
    <mergeCell ref="L7:N7"/>
    <mergeCell ref="F9:G9"/>
    <mergeCell ref="H9:I9"/>
    <mergeCell ref="J9:K9"/>
    <mergeCell ref="L9:N9"/>
    <mergeCell ref="B11:N11"/>
    <mergeCell ref="B12:N12"/>
  </mergeCells>
  <printOptions horizontalCentered="1"/>
  <pageMargins left="1.18" right="1.18" top="1.18" bottom="1.18" header="0.51" footer="0.51"/>
  <pageSetup paperSize="9" scale="86" fitToHeight="0" pageOrder="overThenDown" orientation="landscape" blackAndWhite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D20"/>
  <sheetViews>
    <sheetView showGridLines="0" zoomScale="130" zoomScaleNormal="130" workbookViewId="0">
      <pane ySplit="5" topLeftCell="A6" activePane="bottomRight" state="frozen"/>
      <selection activeCell="C7" sqref="C7"/>
    </sheetView>
  </sheetViews>
  <sheetFormatPr defaultColWidth="8" defaultRowHeight="14.25" customHeight="1"/>
  <cols>
    <col min="1" max="1" width="10.7109375" style="1" customWidth="1"/>
    <col min="2" max="2" width="18.7109375" style="1" customWidth="1"/>
    <col min="3" max="4" width="26.7109375" style="1" customWidth="1"/>
  </cols>
  <sheetData>
    <row r="1" ht="57.75" customHeight="1">
      <c r="A1" s="67" t="s">
        <v>258</v>
      </c>
      <c r="B1" s="67"/>
      <c r="C1" s="67"/>
      <c r="D1" s="67"/>
    </row>
    <row r="2" ht="18.75" customHeight="1">
      <c r="A2" s="27"/>
      <c r="B2" s="27"/>
      <c r="C2" s="27"/>
      <c r="D2" s="27" t="s">
        <v>259</v>
      </c>
    </row>
    <row r="3" ht="15.75" customHeight="1">
      <c r="A3" s="27" t="s">
        <v>43</v>
      </c>
      <c r="B3" s="68" t="s">
        <v>44</v>
      </c>
      <c r="C3" s="68" t="s">
        <v>45</v>
      </c>
      <c r="D3" s="27" t="s">
        <v>46</v>
      </c>
    </row>
    <row r="4" ht="14.25" customHeight="1">
      <c r="A4" s="31" t="s">
        <v>204</v>
      </c>
      <c r="B4" s="31" t="s">
        <v>205</v>
      </c>
      <c r="C4" s="31" t="s">
        <v>49</v>
      </c>
      <c r="D4" s="31" t="s">
        <v>50</v>
      </c>
    </row>
    <row r="5" ht="14.25" customHeight="1">
      <c r="A5" s="32"/>
      <c r="B5" s="32"/>
      <c r="C5" s="32"/>
      <c r="D5" s="32"/>
    </row>
    <row r="6" ht="18.75" customHeight="1">
      <c r="A6" s="33">
        <v>1</v>
      </c>
      <c r="B6" s="34" t="s">
        <v>51</v>
      </c>
      <c r="C6" s="35">
        <f t="shared" si="0" ref="C6:D6">C7+C8+C9+C10</f>
      </c>
      <c r="D6" s="35">
        <f t="shared" si="0"/>
      </c>
    </row>
    <row r="7" ht="18.75" customHeight="1">
      <c r="A7" s="33">
        <v>2</v>
      </c>
      <c r="B7" s="34" t="s">
        <v>260</v>
      </c>
      <c r="C7" s="36">
        <v>0</v>
      </c>
      <c r="D7" s="36">
        <v>0</v>
      </c>
    </row>
    <row r="8" ht="18.75" customHeight="1">
      <c r="A8" s="33">
        <v>3</v>
      </c>
      <c r="B8" s="34" t="s">
        <v>261</v>
      </c>
      <c r="C8" s="36">
        <v>544278057.24000001</v>
      </c>
      <c r="D8" s="36">
        <v>275466657.540000021</v>
      </c>
    </row>
    <row r="9" ht="18.75" customHeight="1">
      <c r="A9" s="33">
        <v>4</v>
      </c>
      <c r="B9" s="34" t="s">
        <v>262</v>
      </c>
      <c r="C9" s="36">
        <v>1679587632.880000114</v>
      </c>
      <c r="D9" s="36">
        <v>1928349560</v>
      </c>
    </row>
    <row r="10" ht="18.75" customHeight="1">
      <c r="A10" s="33">
        <v>5</v>
      </c>
      <c r="B10" s="34" t="s">
        <v>263</v>
      </c>
      <c r="C10" s="36">
        <v>163358028.639999986</v>
      </c>
      <c r="D10" s="35">
        <f>'居民医疗暂2024jb09'!F30</f>
      </c>
    </row>
    <row r="11" ht="18.75" customHeight="1">
      <c r="A11" s="33">
        <v>6</v>
      </c>
      <c r="B11" s="34" t="s">
        <v>57</v>
      </c>
      <c r="C11" s="35">
        <f t="shared" si="1" ref="C11:D11">C12+C13</f>
      </c>
      <c r="D11" s="35">
        <f t="shared" si="1"/>
      </c>
    </row>
    <row r="12" ht="18.75" customHeight="1">
      <c r="A12" s="33">
        <v>7</v>
      </c>
      <c r="B12" s="34" t="s">
        <v>264</v>
      </c>
      <c r="C12" s="36">
        <v>93768486.5</v>
      </c>
      <c r="D12" s="35">
        <f>'居民医疗暂2024jb09'!C30</f>
      </c>
    </row>
    <row r="13" ht="18.75" customHeight="1">
      <c r="A13" s="33">
        <v>8</v>
      </c>
      <c r="B13" s="34" t="s">
        <v>265</v>
      </c>
      <c r="C13" s="36">
        <v>0</v>
      </c>
      <c r="D13" s="36">
        <v>0</v>
      </c>
    </row>
    <row r="14" ht="18.75" customHeight="1">
      <c r="A14" s="33">
        <v>9</v>
      </c>
      <c r="B14" s="34" t="s">
        <v>60</v>
      </c>
      <c r="C14" s="35">
        <f>'居民收支2024jb08'!D29</f>
      </c>
      <c r="D14" s="35">
        <f>'居民收支2024jb08'!H29</f>
      </c>
    </row>
    <row r="15" s="4" customFormat="1" ht="18.75" customHeight="1">
      <c r="A15" s="33">
        <v>10</v>
      </c>
      <c r="B15" s="34" t="s">
        <v>266</v>
      </c>
      <c r="C15" s="36">
        <v>2293455232.26</v>
      </c>
      <c r="D15" s="36">
        <v>2308403509.34</v>
      </c>
    </row>
    <row r="16" ht="18.75" customHeight="1">
      <c r="A16" s="33">
        <v>11</v>
      </c>
      <c r="B16" s="34" t="s">
        <v>267</v>
      </c>
      <c r="C16" s="36">
        <v>0</v>
      </c>
      <c r="D16" s="36">
        <v>0</v>
      </c>
    </row>
    <row r="17" ht="18.75" customHeight="1">
      <c r="A17" s="37" t="s">
        <v>64</v>
      </c>
      <c r="B17" s="37"/>
      <c r="C17" s="37"/>
      <c r="D17" s="37"/>
    </row>
    <row r="18" ht="13.5" customHeight="1">
      <c r="A18" s="39" t="s">
        <v>268</v>
      </c>
      <c r="B18" s="39"/>
      <c r="C18" s="39"/>
      <c r="D18" s="39"/>
    </row>
    <row r="19" ht="13.5" customHeight="1">
      <c r="A19" s="39"/>
      <c r="B19" s="39"/>
      <c r="C19" s="39"/>
      <c r="D19" s="39"/>
    </row>
    <row r="20" ht="13.5" customHeight="1">
      <c r="A20" s="39" t="s">
        <v>122</v>
      </c>
      <c r="B20" s="39"/>
      <c r="C20" s="39"/>
      <c r="D20" s="39"/>
    </row>
    <row r="21" ht="14.25" customHeight="1"/>
    <row r="22" ht="14.25" customHeight="1"/>
    <row r="23" ht="14.25" customHeight="1">
      <c r="A23" s="25"/>
      <c r="B23" s="25"/>
      <c r="C23" s="25"/>
      <c r="D23" s="25"/>
    </row>
  </sheetData>
  <sheetProtection sheet="1"/>
  <mergeCells count="10">
    <mergeCell ref="A1:D1"/>
    <mergeCell ref="A17:D17"/>
    <mergeCell ref="A18:D18"/>
    <mergeCell ref="A19:D19"/>
    <mergeCell ref="A20:D20"/>
    <mergeCell ref="A23:D23"/>
    <mergeCell ref="A4:A5"/>
    <mergeCell ref="B4:B5"/>
    <mergeCell ref="C4:C5"/>
    <mergeCell ref="D4:D5"/>
  </mergeCells>
  <printOptions horizontalCentered="1"/>
  <pageMargins left="1.18" right="1.18" top="1.18" bottom="1.18" header="0.51" footer="0.51"/>
  <pageSetup paperSize="77" scale="91" pageOrder="overThenDown" orientation="landscape" blackAndWhite="1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H41"/>
  <sheetViews>
    <sheetView showGridLines="0" zoomScale="115" zoomScaleNormal="115" workbookViewId="0">
      <pane ySplit="4" topLeftCell="A5" activePane="bottomRight" state="frozen"/>
      <selection activeCell="D5" sqref="D5"/>
    </sheetView>
  </sheetViews>
  <sheetFormatPr defaultColWidth="8" defaultRowHeight="14.25" customHeight="1"/>
  <cols>
    <col min="1" max="2" width="10.7109375" style="1" customWidth="1"/>
    <col min="3" max="3" width="31.42578125" style="1" customWidth="1"/>
    <col min="4" max="4" width="28.42578125" style="1" customWidth="1"/>
    <col min="5" max="5" width="9.140625" style="1" customWidth="1"/>
    <col min="6" max="6" width="12.28515625" style="1" customWidth="1"/>
    <col min="7" max="7" width="29" style="1" customWidth="1"/>
    <col min="8" max="8" width="36.7109375" style="1" customWidth="1"/>
    <col min="9" max="9" width="8" customWidth="1"/>
  </cols>
  <sheetData>
    <row r="1" ht="60" customHeight="1">
      <c r="A1" s="42" t="s">
        <v>269</v>
      </c>
      <c r="B1" s="42"/>
      <c r="C1" s="42"/>
      <c r="D1" s="42"/>
      <c r="E1" s="42"/>
      <c r="F1" s="42"/>
      <c r="G1" s="42"/>
      <c r="H1" s="42"/>
    </row>
    <row r="2" ht="15" customHeight="1">
      <c r="A2" s="40"/>
      <c r="B2" s="40"/>
      <c r="C2" s="40"/>
      <c r="D2" s="40"/>
      <c r="E2" s="40"/>
      <c r="F2" s="40"/>
      <c r="G2" s="27"/>
      <c r="H2" s="27" t="s">
        <v>270</v>
      </c>
    </row>
    <row r="3" ht="15" customHeight="1">
      <c r="A3" s="30" t="s">
        <v>43</v>
      </c>
      <c r="B3" s="28" t="s">
        <v>44</v>
      </c>
      <c r="C3" s="28"/>
      <c r="D3" s="30"/>
      <c r="E3" s="30" t="s">
        <v>45</v>
      </c>
      <c r="F3" s="66"/>
      <c r="G3" s="30"/>
      <c r="H3" s="30" t="s">
        <v>46</v>
      </c>
    </row>
    <row r="4" ht="15" customHeight="1">
      <c r="A4" s="33" t="s">
        <v>68</v>
      </c>
      <c r="B4" s="49" t="s">
        <v>271</v>
      </c>
      <c r="C4" s="33"/>
      <c r="D4" s="33" t="s">
        <v>272</v>
      </c>
      <c r="E4" s="33" t="s">
        <v>68</v>
      </c>
      <c r="F4" s="49" t="s">
        <v>271</v>
      </c>
      <c r="G4" s="33"/>
      <c r="H4" s="33" t="s">
        <v>272</v>
      </c>
    </row>
    <row r="5" ht="15" customHeight="1">
      <c r="A5" s="33">
        <v>1</v>
      </c>
      <c r="B5" s="49" t="s">
        <v>76</v>
      </c>
      <c r="C5" s="33"/>
      <c r="D5" s="35">
        <f>D6+D7+D8+D9+D10</f>
      </c>
      <c r="E5" s="33">
        <v>28</v>
      </c>
      <c r="F5" s="49" t="s">
        <v>77</v>
      </c>
      <c r="G5" s="33"/>
      <c r="H5" s="35">
        <f>H6+H7+H8+H9</f>
      </c>
    </row>
    <row r="6" ht="15" customHeight="1">
      <c r="A6" s="33">
        <v>2</v>
      </c>
      <c r="B6" s="49" t="s">
        <v>273</v>
      </c>
      <c r="C6" s="33"/>
      <c r="D6" s="36">
        <v>1148164290</v>
      </c>
      <c r="E6" s="33">
        <v>29</v>
      </c>
      <c r="F6" s="49" t="s">
        <v>274</v>
      </c>
      <c r="G6" s="33"/>
      <c r="H6" s="69">
        <v>2316379306.15</v>
      </c>
    </row>
    <row r="7" ht="15" customHeight="1">
      <c r="A7" s="33">
        <v>3</v>
      </c>
      <c r="B7" s="49" t="s">
        <v>275</v>
      </c>
      <c r="C7" s="33"/>
      <c r="D7" s="36">
        <v>0</v>
      </c>
      <c r="E7" s="33">
        <v>30</v>
      </c>
      <c r="F7" s="49" t="s">
        <v>276</v>
      </c>
      <c r="G7" s="33"/>
      <c r="H7" s="69">
        <v>455781812.25</v>
      </c>
    </row>
    <row r="8" ht="15" customHeight="1">
      <c r="A8" s="33">
        <v>4</v>
      </c>
      <c r="B8" s="49" t="s">
        <v>277</v>
      </c>
      <c r="C8" s="33"/>
      <c r="D8" s="36">
        <v>0</v>
      </c>
      <c r="E8" s="33">
        <v>31</v>
      </c>
      <c r="F8" s="49" t="s">
        <v>278</v>
      </c>
      <c r="G8" s="33"/>
      <c r="H8" s="69">
        <v>220043332.360000014</v>
      </c>
    </row>
    <row r="9" ht="15" customHeight="1">
      <c r="A9" s="33">
        <v>5</v>
      </c>
      <c r="B9" s="49" t="s">
        <v>279</v>
      </c>
      <c r="C9" s="33"/>
      <c r="D9" s="36">
        <v>35949839</v>
      </c>
      <c r="E9" s="33">
        <v>32</v>
      </c>
      <c r="F9" s="49" t="s">
        <v>280</v>
      </c>
      <c r="G9" s="33"/>
      <c r="H9" s="36">
        <v>0</v>
      </c>
    </row>
    <row r="10" ht="15" customHeight="1">
      <c r="A10" s="33">
        <v>6</v>
      </c>
      <c r="B10" s="49" t="s">
        <v>281</v>
      </c>
      <c r="C10" s="33"/>
      <c r="D10" s="36">
        <v>4038740</v>
      </c>
      <c r="E10" s="33">
        <v>33</v>
      </c>
      <c r="F10" s="49"/>
      <c r="G10" s="33"/>
      <c r="H10" s="36">
        <v>0</v>
      </c>
    </row>
    <row r="11" ht="15" customHeight="1">
      <c r="A11" s="33">
        <v>7</v>
      </c>
      <c r="B11" s="49" t="s">
        <v>84</v>
      </c>
      <c r="C11" s="33"/>
      <c r="D11" s="35">
        <f>D12+D13</f>
      </c>
      <c r="E11" s="33">
        <v>34</v>
      </c>
      <c r="F11" s="49"/>
      <c r="G11" s="33"/>
      <c r="H11" s="36">
        <v>0</v>
      </c>
    </row>
    <row r="12" ht="15" customHeight="1">
      <c r="A12" s="33">
        <v>8</v>
      </c>
      <c r="B12" s="49" t="s">
        <v>282</v>
      </c>
      <c r="C12" s="33"/>
      <c r="D12" s="36">
        <v>20601209.91</v>
      </c>
      <c r="E12" s="33">
        <v>35</v>
      </c>
      <c r="F12" s="49"/>
      <c r="G12" s="33"/>
      <c r="H12" s="36">
        <v>0</v>
      </c>
    </row>
    <row r="13" ht="15" customHeight="1">
      <c r="A13" s="33">
        <v>9</v>
      </c>
      <c r="B13" s="49" t="s">
        <v>283</v>
      </c>
      <c r="C13" s="33"/>
      <c r="D13" s="36">
        <v>10400401.449999999</v>
      </c>
      <c r="E13" s="33">
        <v>36</v>
      </c>
      <c r="F13" s="49" t="s">
        <v>284</v>
      </c>
      <c r="G13" s="33"/>
      <c r="H13" s="35">
        <f>H14+H15</f>
      </c>
    </row>
    <row r="14" ht="15" customHeight="1">
      <c r="A14" s="33">
        <v>10</v>
      </c>
      <c r="B14" s="49" t="s">
        <v>90</v>
      </c>
      <c r="C14" s="33"/>
      <c r="D14" s="35">
        <f>D15+D19+D20</f>
      </c>
      <c r="E14" s="33">
        <v>37</v>
      </c>
      <c r="F14" s="49" t="s">
        <v>285</v>
      </c>
      <c r="G14" s="33"/>
      <c r="H14" s="36">
        <v>334376565.089999974</v>
      </c>
    </row>
    <row r="15" ht="15" customHeight="1">
      <c r="A15" s="33">
        <v>11</v>
      </c>
      <c r="B15" s="49" t="s">
        <v>286</v>
      </c>
      <c r="C15" s="33"/>
      <c r="D15" s="35">
        <f>D16+D17+D18</f>
      </c>
      <c r="E15" s="33">
        <v>38</v>
      </c>
      <c r="F15" s="49" t="s">
        <v>287</v>
      </c>
      <c r="G15" s="33"/>
      <c r="H15" s="36">
        <v>0</v>
      </c>
    </row>
    <row r="16" ht="15" customHeight="1">
      <c r="A16" s="33">
        <v>12</v>
      </c>
      <c r="B16" s="49" t="s">
        <v>288</v>
      </c>
      <c r="C16" s="33"/>
      <c r="D16" s="36">
        <v>1327420000</v>
      </c>
      <c r="E16" s="33">
        <v>39</v>
      </c>
      <c r="F16" s="49" t="s">
        <v>289</v>
      </c>
      <c r="G16" s="33"/>
      <c r="H16" s="70">
        <v>425460.45</v>
      </c>
    </row>
    <row r="17" ht="15" customHeight="1">
      <c r="A17" s="33">
        <v>13</v>
      </c>
      <c r="B17" s="49" t="s">
        <v>290</v>
      </c>
      <c r="C17" s="33"/>
      <c r="D17" s="36">
        <v>459400000</v>
      </c>
      <c r="E17" s="33">
        <v>40</v>
      </c>
      <c r="F17" s="49"/>
      <c r="G17" s="33"/>
      <c r="H17" s="71">
        <v>0</v>
      </c>
      <c r="I17" s="41"/>
    </row>
    <row r="18" ht="15" customHeight="1">
      <c r="A18" s="33">
        <v>14</v>
      </c>
      <c r="B18" s="49" t="s">
        <v>291</v>
      </c>
      <c r="C18" s="33"/>
      <c r="D18" s="36">
        <v>324314725.470000029</v>
      </c>
      <c r="E18" s="33">
        <v>41</v>
      </c>
      <c r="F18" s="49"/>
      <c r="G18" s="33"/>
      <c r="H18" s="72">
        <v>0</v>
      </c>
    </row>
    <row r="19" ht="22.5" customHeight="1">
      <c r="A19" s="33">
        <v>15</v>
      </c>
      <c r="B19" s="73" t="s">
        <v>292</v>
      </c>
      <c r="C19" s="34"/>
      <c r="D19" s="36">
        <v>0</v>
      </c>
      <c r="E19" s="33">
        <v>42</v>
      </c>
      <c r="F19" s="49"/>
      <c r="G19" s="33"/>
      <c r="H19" s="36">
        <v>0</v>
      </c>
    </row>
    <row r="20" ht="15" customHeight="1">
      <c r="A20" s="33">
        <v>16</v>
      </c>
      <c r="B20" s="49" t="s">
        <v>293</v>
      </c>
      <c r="C20" s="33"/>
      <c r="D20" s="36">
        <v>0</v>
      </c>
      <c r="E20" s="33">
        <v>43</v>
      </c>
      <c r="F20" s="49"/>
      <c r="G20" s="33"/>
      <c r="H20" s="36">
        <v>0</v>
      </c>
    </row>
    <row r="21" ht="15" customHeight="1">
      <c r="A21" s="33">
        <v>17</v>
      </c>
      <c r="B21" s="49" t="s">
        <v>94</v>
      </c>
      <c r="C21" s="33"/>
      <c r="D21" s="36">
        <v>11665547.550000001</v>
      </c>
      <c r="E21" s="33">
        <v>44</v>
      </c>
      <c r="F21" s="49"/>
      <c r="G21" s="33"/>
      <c r="H21" s="74">
        <v>0</v>
      </c>
    </row>
    <row r="22" ht="15" customHeight="1">
      <c r="A22" s="33">
        <v>18</v>
      </c>
      <c r="B22" s="49" t="s">
        <v>294</v>
      </c>
      <c r="C22" s="33"/>
      <c r="D22" s="35">
        <f>D5+D11+D14+D21</f>
      </c>
      <c r="E22" s="33">
        <v>45</v>
      </c>
      <c r="F22" s="49" t="s">
        <v>294</v>
      </c>
      <c r="G22" s="33"/>
      <c r="H22" s="75">
        <f>H5+H13+H16</f>
      </c>
    </row>
    <row r="23" ht="15" customHeight="1">
      <c r="A23" s="33">
        <v>19</v>
      </c>
      <c r="B23" s="49"/>
      <c r="C23" s="33"/>
      <c r="D23" s="36">
        <v>0</v>
      </c>
      <c r="E23" s="33">
        <v>46</v>
      </c>
      <c r="F23" s="49"/>
      <c r="G23" s="33"/>
      <c r="H23" s="36">
        <v>0</v>
      </c>
    </row>
    <row r="24" ht="15" customHeight="1">
      <c r="A24" s="33">
        <v>20</v>
      </c>
      <c r="B24" s="49" t="s">
        <v>295</v>
      </c>
      <c r="C24" s="33"/>
      <c r="D24" s="36">
        <v>1483956290.910000086</v>
      </c>
      <c r="E24" s="33">
        <v>47</v>
      </c>
      <c r="F24" s="49" t="s">
        <v>108</v>
      </c>
      <c r="G24" s="33"/>
      <c r="H24" s="36">
        <v>1483956290.910000086</v>
      </c>
    </row>
    <row r="25" ht="15" customHeight="1">
      <c r="A25" s="33">
        <v>21</v>
      </c>
      <c r="B25" s="49" t="s">
        <v>296</v>
      </c>
      <c r="C25" s="33"/>
      <c r="D25" s="36">
        <v>1407979561.789999962</v>
      </c>
      <c r="E25" s="33">
        <v>48</v>
      </c>
      <c r="F25" s="49" t="s">
        <v>110</v>
      </c>
      <c r="G25" s="33"/>
      <c r="H25" s="36">
        <v>1407979561.789999962</v>
      </c>
    </row>
    <row r="26" ht="15" customHeight="1">
      <c r="A26" s="33">
        <v>22</v>
      </c>
      <c r="B26" s="49"/>
      <c r="C26" s="33"/>
      <c r="D26" s="36">
        <v>0</v>
      </c>
      <c r="E26" s="33">
        <v>49</v>
      </c>
      <c r="F26" s="49"/>
      <c r="G26" s="33"/>
      <c r="H26" s="36">
        <v>0</v>
      </c>
    </row>
    <row r="27" ht="15" customHeight="1">
      <c r="A27" s="33">
        <v>23</v>
      </c>
      <c r="B27" s="49" t="s">
        <v>111</v>
      </c>
      <c r="C27" s="33"/>
      <c r="D27" s="35">
        <f>D22+D24+D25</f>
      </c>
      <c r="E27" s="33">
        <v>50</v>
      </c>
      <c r="F27" s="49" t="s">
        <v>112</v>
      </c>
      <c r="G27" s="33"/>
      <c r="H27" s="35">
        <f>H22+H24+H25</f>
      </c>
    </row>
    <row r="28" ht="15" customHeight="1">
      <c r="A28" s="33">
        <v>24</v>
      </c>
      <c r="B28" s="49"/>
      <c r="C28" s="33"/>
      <c r="D28" s="36">
        <v>0</v>
      </c>
      <c r="E28" s="33">
        <v>51</v>
      </c>
      <c r="F28" s="49" t="s">
        <v>113</v>
      </c>
      <c r="G28" s="33"/>
      <c r="H28" s="75">
        <f>D27-H27</f>
      </c>
    </row>
    <row r="29" ht="15" customHeight="1">
      <c r="A29" s="33">
        <v>25</v>
      </c>
      <c r="B29" s="49" t="s">
        <v>297</v>
      </c>
      <c r="C29" s="33"/>
      <c r="D29" s="36">
        <v>2293455232.26</v>
      </c>
      <c r="E29" s="33">
        <v>52</v>
      </c>
      <c r="F29" s="49" t="s">
        <v>298</v>
      </c>
      <c r="G29" s="33"/>
      <c r="H29" s="35">
        <f>(D27+D29)-H27</f>
      </c>
    </row>
    <row r="30" ht="15" customHeight="1">
      <c r="A30" s="33">
        <v>26</v>
      </c>
      <c r="B30" s="49"/>
      <c r="C30" s="33"/>
      <c r="D30" s="36">
        <v>0</v>
      </c>
      <c r="E30" s="33">
        <v>53</v>
      </c>
      <c r="F30" s="49"/>
      <c r="G30" s="33"/>
      <c r="H30" s="36">
        <v>0</v>
      </c>
    </row>
    <row r="31" ht="15" customHeight="1">
      <c r="A31" s="33">
        <v>27</v>
      </c>
      <c r="B31" s="49" t="s">
        <v>299</v>
      </c>
      <c r="C31" s="33"/>
      <c r="D31" s="35">
        <f>D27+D29</f>
      </c>
      <c r="E31" s="33">
        <v>54</v>
      </c>
      <c r="F31" s="49" t="s">
        <v>299</v>
      </c>
      <c r="G31" s="33"/>
      <c r="H31" s="35">
        <f>H27+H29</f>
      </c>
    </row>
    <row r="32" s="7" customFormat="1" ht="14.25" customHeight="1">
      <c r="A32" s="40" t="s">
        <v>300</v>
      </c>
      <c r="B32" s="39"/>
      <c r="C32" s="39"/>
      <c r="D32" s="76">
        <v>0</v>
      </c>
      <c r="E32" s="39" t="s">
        <v>301</v>
      </c>
      <c r="F32" s="39"/>
      <c r="G32" s="39"/>
      <c r="H32" s="39"/>
    </row>
    <row r="33" s="7" customFormat="1" ht="14.25" customHeight="1">
      <c r="A33" s="40"/>
      <c r="B33" s="39"/>
      <c r="C33" s="39"/>
      <c r="D33" s="77"/>
      <c r="E33" s="39"/>
      <c r="F33" s="39"/>
      <c r="G33" s="39"/>
      <c r="H33" s="39"/>
    </row>
    <row r="34" s="7" customFormat="1" ht="11.25" customHeight="1">
      <c r="A34" s="39" t="s">
        <v>302</v>
      </c>
      <c r="B34" s="27"/>
      <c r="C34" s="27"/>
      <c r="D34" s="27"/>
      <c r="E34" s="77"/>
      <c r="F34" s="27"/>
      <c r="G34" s="39"/>
      <c r="H34" s="39"/>
    </row>
    <row r="35" s="7" customFormat="1" ht="11.25" customHeight="1">
      <c r="A35" s="39" t="s">
        <v>303</v>
      </c>
      <c r="B35" s="27"/>
      <c r="C35" s="27"/>
      <c r="D35" s="27"/>
      <c r="E35" s="77"/>
      <c r="F35" s="27"/>
      <c r="G35" s="39"/>
      <c r="H35" s="39"/>
    </row>
    <row r="36" s="7" customFormat="1" ht="11.25" customHeight="1">
      <c r="A36" s="39" t="s">
        <v>304</v>
      </c>
      <c r="B36" s="27"/>
      <c r="C36" s="27"/>
      <c r="D36" s="27"/>
      <c r="E36" s="77"/>
      <c r="F36" s="27"/>
      <c r="G36" s="39"/>
      <c r="H36" s="39"/>
    </row>
    <row r="37" s="7" customFormat="1" ht="11.25" customHeight="1">
      <c r="A37" s="39" t="s">
        <v>305</v>
      </c>
      <c r="B37" s="27"/>
      <c r="C37" s="27"/>
      <c r="D37" s="27"/>
      <c r="E37" s="77"/>
      <c r="F37" s="27"/>
      <c r="G37" s="39"/>
      <c r="H37" s="39"/>
    </row>
    <row r="38" s="7" customFormat="1" ht="11.25" customHeight="1">
      <c r="A38" s="39" t="s">
        <v>306</v>
      </c>
      <c r="B38" s="27"/>
      <c r="C38" s="27"/>
      <c r="D38" s="27"/>
      <c r="E38" s="77"/>
      <c r="F38" s="27"/>
      <c r="G38" s="39"/>
      <c r="H38" s="39"/>
    </row>
    <row r="39" s="7" customFormat="1" ht="11.25" customHeight="1">
      <c r="A39" s="39" t="s">
        <v>307</v>
      </c>
      <c r="B39" s="27"/>
      <c r="C39" s="27"/>
      <c r="D39" s="27"/>
      <c r="E39" s="77"/>
      <c r="F39" s="27"/>
      <c r="G39" s="39"/>
      <c r="H39" s="39"/>
    </row>
    <row r="40" s="7" customFormat="1" ht="11.25" customHeight="1">
      <c r="A40" s="39" t="s">
        <v>308</v>
      </c>
      <c r="B40" s="27"/>
      <c r="C40" s="27"/>
      <c r="D40" s="27"/>
      <c r="E40" s="77"/>
      <c r="F40" s="27"/>
      <c r="G40" s="39"/>
      <c r="H40" s="39"/>
    </row>
    <row r="41" s="7" customFormat="1" ht="33.75" customHeight="1">
      <c r="A41" s="39" t="s">
        <v>309</v>
      </c>
      <c r="B41" s="39"/>
      <c r="C41" s="39"/>
      <c r="D41" s="39"/>
      <c r="E41" s="54"/>
      <c r="F41" s="39"/>
      <c r="G41" s="39"/>
      <c r="H41" s="39"/>
    </row>
    <row r="42" s="7" customFormat="1" ht="11.25" customHeight="1">
      <c r="A42" s="39"/>
      <c r="B42" s="27"/>
      <c r="C42" s="27"/>
      <c r="D42" s="27"/>
      <c r="E42" s="77"/>
      <c r="F42" s="27"/>
      <c r="G42" s="39"/>
      <c r="H42" s="39"/>
    </row>
    <row r="43" ht="14.25" customHeight="1"/>
    <row r="44" ht="14.25" customHeight="1">
      <c r="A44" s="25"/>
      <c r="B44" s="78"/>
      <c r="C44" s="78"/>
      <c r="D44" s="78"/>
      <c r="E44" s="79"/>
      <c r="F44" s="78"/>
      <c r="G44" s="25"/>
      <c r="H44" s="25"/>
    </row>
    <row r="45" ht="32.25" customHeight="1">
      <c r="A45" s="25"/>
      <c r="B45" s="78"/>
      <c r="C45" s="78"/>
      <c r="D45" s="78"/>
      <c r="E45" s="79"/>
      <c r="F45" s="78"/>
      <c r="G45" s="25"/>
      <c r="H45" s="25"/>
    </row>
  </sheetData>
  <sheetProtection sheet="1"/>
  <mergeCells count="70">
    <mergeCell ref="A1:H1"/>
    <mergeCell ref="B3:C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A32:C32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4:H44"/>
    <mergeCell ref="A45:H45"/>
  </mergeCells>
  <printOptions horizontalCentered="1"/>
  <pageMargins left="1.18" right="1.02" top="0.55" bottom="0.47" header="0.51" footer="0.51"/>
  <pageSetup paperSize="77" scale="67" pageOrder="overThenDown" orientation="landscape" blackAndWhite="1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F33"/>
  <sheetViews>
    <sheetView showGridLines="0" zoomScale="115" zoomScaleNormal="115" workbookViewId="0">
      <pane ySplit="5" topLeftCell="A6" activePane="bottomRight" state="frozen"/>
      <selection activeCell="C6" sqref="C6"/>
    </sheetView>
  </sheetViews>
  <sheetFormatPr defaultColWidth="8" defaultRowHeight="14.25" customHeight="1"/>
  <cols>
    <col min="1" max="1" width="11.85546875" style="1" customWidth="1"/>
    <col min="2" max="2" width="24.28515625" style="1" customWidth="1"/>
    <col min="3" max="3" width="19" style="1" customWidth="1"/>
    <col min="4" max="4" width="6.7109375" style="1" customWidth="1"/>
    <col min="5" max="5" width="29.85546875" style="1" customWidth="1"/>
    <col min="6" max="6" width="19" style="1" customWidth="1"/>
  </cols>
  <sheetData>
    <row r="1" ht="44.25" customHeight="1">
      <c r="A1" s="42" t="s">
        <v>310</v>
      </c>
      <c r="B1" s="42"/>
      <c r="C1" s="80"/>
      <c r="D1" s="42"/>
      <c r="E1" s="42"/>
      <c r="F1" s="42"/>
    </row>
    <row r="2" s="8" customFormat="1" ht="15.75" customHeight="1">
      <c r="A2" s="40"/>
      <c r="B2" s="40"/>
      <c r="C2" s="81"/>
      <c r="D2" s="40"/>
      <c r="E2" s="40"/>
      <c r="F2" s="27" t="s">
        <v>311</v>
      </c>
    </row>
    <row r="3" s="8" customFormat="1" ht="15.75" customHeight="1">
      <c r="A3" s="28" t="s">
        <v>43</v>
      </c>
      <c r="B3" s="28" t="s">
        <v>44</v>
      </c>
      <c r="C3" s="48"/>
      <c r="D3" s="82" t="s">
        <v>45</v>
      </c>
      <c r="E3" s="83"/>
      <c r="F3" s="30" t="s">
        <v>46</v>
      </c>
    </row>
    <row r="4" s="8" customFormat="1" ht="15.75" customHeight="1">
      <c r="A4" s="31" t="s">
        <v>312</v>
      </c>
      <c r="B4" s="31" t="s">
        <v>48</v>
      </c>
      <c r="C4" s="33" t="s">
        <v>254</v>
      </c>
      <c r="D4" s="31" t="s">
        <v>312</v>
      </c>
      <c r="E4" s="31" t="s">
        <v>48</v>
      </c>
      <c r="F4" s="33" t="s">
        <v>255</v>
      </c>
    </row>
    <row r="5" s="8" customFormat="1" ht="15.75" customHeight="1">
      <c r="A5" s="32"/>
      <c r="B5" s="32"/>
      <c r="C5" s="33" t="s">
        <v>128</v>
      </c>
      <c r="D5" s="32"/>
      <c r="E5" s="32"/>
      <c r="F5" s="33" t="s">
        <v>128</v>
      </c>
    </row>
    <row r="6" s="8" customFormat="1" ht="15.75" customHeight="1">
      <c r="A6" s="33" t="s">
        <v>129</v>
      </c>
      <c r="B6" s="33" t="s">
        <v>130</v>
      </c>
      <c r="C6" s="58">
        <v>175828.08</v>
      </c>
      <c r="D6" s="33" t="s">
        <v>131</v>
      </c>
      <c r="E6" s="33" t="s">
        <v>132</v>
      </c>
      <c r="F6" s="58">
        <v>10174322.810000001</v>
      </c>
    </row>
    <row r="7" s="8" customFormat="1" ht="15.75" customHeight="1">
      <c r="A7" s="33" t="s">
        <v>133</v>
      </c>
      <c r="B7" s="33" t="s">
        <v>134</v>
      </c>
      <c r="C7" s="58">
        <v>98758525.900000006</v>
      </c>
      <c r="D7" s="33" t="s">
        <v>135</v>
      </c>
      <c r="E7" s="33" t="s">
        <v>136</v>
      </c>
      <c r="F7" s="58">
        <v>0</v>
      </c>
    </row>
    <row r="8" s="8" customFormat="1" ht="15.75" customHeight="1">
      <c r="A8" s="33" t="s">
        <v>137</v>
      </c>
      <c r="B8" s="33" t="s">
        <v>142</v>
      </c>
      <c r="C8" s="58">
        <v>0</v>
      </c>
      <c r="D8" s="33" t="s">
        <v>139</v>
      </c>
      <c r="E8" s="33" t="s">
        <v>140</v>
      </c>
      <c r="F8" s="58">
        <v>169910000</v>
      </c>
    </row>
    <row r="9" s="8" customFormat="1" ht="15.75" customHeight="1">
      <c r="A9" s="33" t="s">
        <v>141</v>
      </c>
      <c r="B9" s="33" t="s">
        <v>146</v>
      </c>
      <c r="C9" s="58">
        <v>0</v>
      </c>
      <c r="D9" s="33" t="s">
        <v>143</v>
      </c>
      <c r="E9" s="33" t="s">
        <v>144</v>
      </c>
      <c r="F9" s="58">
        <v>0</v>
      </c>
    </row>
    <row r="10" s="8" customFormat="1" ht="15.75" customHeight="1">
      <c r="A10" s="33" t="s">
        <v>145</v>
      </c>
      <c r="B10" s="33" t="s">
        <v>150</v>
      </c>
      <c r="C10" s="36">
        <v>2666510.94</v>
      </c>
      <c r="D10" s="33" t="s">
        <v>147</v>
      </c>
      <c r="E10" s="33" t="s">
        <v>148</v>
      </c>
      <c r="F10" s="58">
        <v>0</v>
      </c>
    </row>
    <row r="11" s="8" customFormat="1" ht="15.75" customHeight="1">
      <c r="A11" s="33" t="s">
        <v>149</v>
      </c>
      <c r="B11" s="33"/>
      <c r="C11" s="63"/>
      <c r="D11" s="33" t="s">
        <v>151</v>
      </c>
      <c r="E11" s="33" t="s">
        <v>152</v>
      </c>
      <c r="F11" s="58">
        <v>0</v>
      </c>
    </row>
    <row r="12" s="8" customFormat="1" ht="15.75" customHeight="1">
      <c r="A12" s="33" t="s">
        <v>153</v>
      </c>
      <c r="B12" s="33"/>
      <c r="C12" s="63"/>
      <c r="D12" s="33" t="s">
        <v>154</v>
      </c>
      <c r="E12" s="33" t="s">
        <v>155</v>
      </c>
      <c r="F12" s="36">
        <v>26103833.91</v>
      </c>
    </row>
    <row r="13" s="8" customFormat="1" ht="15.75" customHeight="1">
      <c r="A13" s="33" t="s">
        <v>156</v>
      </c>
      <c r="B13" s="33"/>
      <c r="C13" s="63"/>
      <c r="D13" s="33" t="s">
        <v>157</v>
      </c>
      <c r="E13" s="33"/>
      <c r="F13" s="36"/>
    </row>
    <row r="14" s="8" customFormat="1" ht="15.75" customHeight="1">
      <c r="A14" s="33" t="s">
        <v>158</v>
      </c>
      <c r="B14" s="33"/>
      <c r="C14" s="63"/>
      <c r="D14" s="33" t="s">
        <v>159</v>
      </c>
      <c r="E14" s="33"/>
      <c r="F14" s="36"/>
    </row>
    <row r="15" s="8" customFormat="1" ht="15.75" customHeight="1">
      <c r="A15" s="33" t="s">
        <v>160</v>
      </c>
      <c r="B15" s="33"/>
      <c r="C15" s="63"/>
      <c r="D15" s="33" t="s">
        <v>161</v>
      </c>
      <c r="E15" s="33"/>
      <c r="F15" s="36"/>
    </row>
    <row r="16" s="8" customFormat="1" ht="15.75" customHeight="1">
      <c r="A16" s="33" t="s">
        <v>162</v>
      </c>
      <c r="B16" s="33"/>
      <c r="C16" s="63"/>
      <c r="D16" s="33" t="s">
        <v>163</v>
      </c>
      <c r="E16" s="33"/>
      <c r="F16" s="36"/>
    </row>
    <row r="17" s="8" customFormat="1" ht="15.75" customHeight="1">
      <c r="A17" s="33" t="s">
        <v>164</v>
      </c>
      <c r="B17" s="33"/>
      <c r="C17" s="63"/>
      <c r="D17" s="33" t="s">
        <v>165</v>
      </c>
      <c r="E17" s="33"/>
      <c r="F17" s="36"/>
    </row>
    <row r="18" s="8" customFormat="1" ht="15.75" customHeight="1">
      <c r="A18" s="33" t="s">
        <v>166</v>
      </c>
      <c r="B18" s="33"/>
      <c r="C18" s="63"/>
      <c r="D18" s="33" t="s">
        <v>167</v>
      </c>
      <c r="E18" s="33"/>
      <c r="F18" s="36"/>
    </row>
    <row r="19" s="8" customFormat="1" ht="15.75" customHeight="1">
      <c r="A19" s="33" t="s">
        <v>168</v>
      </c>
      <c r="B19" s="33"/>
      <c r="C19" s="63"/>
      <c r="D19" s="33" t="s">
        <v>169</v>
      </c>
      <c r="E19" s="33"/>
      <c r="F19" s="36"/>
    </row>
    <row r="20" s="8" customFormat="1" ht="15.75" customHeight="1">
      <c r="A20" s="33" t="s">
        <v>170</v>
      </c>
      <c r="B20" s="33"/>
      <c r="C20" s="63"/>
      <c r="D20" s="33" t="s">
        <v>171</v>
      </c>
      <c r="E20" s="33"/>
      <c r="F20" s="36"/>
    </row>
    <row r="21" s="8" customFormat="1" ht="15.75" customHeight="1">
      <c r="A21" s="33" t="s">
        <v>172</v>
      </c>
      <c r="B21" s="33"/>
      <c r="C21" s="63"/>
      <c r="D21" s="33" t="s">
        <v>173</v>
      </c>
      <c r="E21" s="33"/>
      <c r="F21" s="36"/>
    </row>
    <row r="22" s="8" customFormat="1" ht="15.75" customHeight="1">
      <c r="A22" s="33" t="s">
        <v>174</v>
      </c>
      <c r="B22" s="33"/>
      <c r="C22" s="63"/>
      <c r="D22" s="33" t="s">
        <v>175</v>
      </c>
      <c r="E22" s="33"/>
      <c r="F22" s="36"/>
    </row>
    <row r="23" s="8" customFormat="1" ht="15.75" customHeight="1">
      <c r="A23" s="33" t="s">
        <v>176</v>
      </c>
      <c r="B23" s="33"/>
      <c r="C23" s="63"/>
      <c r="D23" s="33" t="s">
        <v>177</v>
      </c>
      <c r="E23" s="33"/>
      <c r="F23" s="36"/>
    </row>
    <row r="24" s="8" customFormat="1" ht="15.75" customHeight="1">
      <c r="A24" s="33" t="s">
        <v>178</v>
      </c>
      <c r="B24" s="33"/>
      <c r="C24" s="63"/>
      <c r="D24" s="33" t="s">
        <v>179</v>
      </c>
      <c r="E24" s="33"/>
      <c r="F24" s="36"/>
    </row>
    <row r="25" s="8" customFormat="1" ht="15.75" customHeight="1">
      <c r="A25" s="33" t="s">
        <v>180</v>
      </c>
      <c r="B25" s="33"/>
      <c r="C25" s="63"/>
      <c r="D25" s="33" t="s">
        <v>181</v>
      </c>
      <c r="E25" s="33"/>
      <c r="F25" s="36"/>
    </row>
    <row r="26" s="8" customFormat="1" ht="15.75" customHeight="1">
      <c r="A26" s="33" t="s">
        <v>182</v>
      </c>
      <c r="B26" s="33"/>
      <c r="C26" s="63"/>
      <c r="D26" s="33" t="s">
        <v>183</v>
      </c>
      <c r="E26" s="33"/>
      <c r="F26" s="36"/>
    </row>
    <row r="27" s="8" customFormat="1" ht="15.75" customHeight="1">
      <c r="A27" s="33" t="s">
        <v>184</v>
      </c>
      <c r="B27" s="33"/>
      <c r="C27" s="63"/>
      <c r="D27" s="33" t="s">
        <v>185</v>
      </c>
      <c r="E27" s="33"/>
      <c r="F27" s="36"/>
    </row>
    <row r="28" s="8" customFormat="1" ht="15.75" customHeight="1">
      <c r="A28" s="33" t="s">
        <v>186</v>
      </c>
      <c r="B28" s="33"/>
      <c r="C28" s="63"/>
      <c r="D28" s="33" t="s">
        <v>187</v>
      </c>
      <c r="E28" s="33"/>
      <c r="F28" s="36"/>
    </row>
    <row r="29" s="8" customFormat="1" ht="15.75" customHeight="1">
      <c r="A29" s="33" t="s">
        <v>188</v>
      </c>
      <c r="B29" s="33"/>
      <c r="C29" s="63"/>
      <c r="D29" s="33" t="s">
        <v>189</v>
      </c>
      <c r="E29" s="33"/>
      <c r="F29" s="36"/>
    </row>
    <row r="30" s="8" customFormat="1" ht="23.25" customHeight="1">
      <c r="A30" s="33" t="s">
        <v>190</v>
      </c>
      <c r="B30" s="33" t="s">
        <v>117</v>
      </c>
      <c r="C30" s="35">
        <f>C7+C8+C9+C10+C6</f>
      </c>
      <c r="D30" s="33" t="s">
        <v>192</v>
      </c>
      <c r="E30" s="33" t="s">
        <v>117</v>
      </c>
      <c r="F30" s="35">
        <f>F6+F7+F8+F9+F10+F11+F12</f>
      </c>
    </row>
    <row r="31" s="8" customFormat="1" ht="13.5" customHeight="1">
      <c r="A31" s="37" t="s">
        <v>313</v>
      </c>
      <c r="B31" s="37"/>
      <c r="C31" s="84"/>
      <c r="D31" s="37"/>
      <c r="E31" s="37"/>
      <c r="F31" s="65"/>
    </row>
    <row r="32" s="8" customFormat="1" ht="13.5" customHeight="1">
      <c r="A32" s="39"/>
      <c r="B32" s="39"/>
      <c r="C32" s="81"/>
      <c r="D32" s="39"/>
      <c r="E32" s="39"/>
      <c r="F32" s="54"/>
    </row>
    <row r="33" s="8" customFormat="1" ht="13.5" customHeight="1">
      <c r="A33" s="39" t="s">
        <v>122</v>
      </c>
      <c r="B33" s="39"/>
      <c r="C33" s="81"/>
      <c r="D33" s="39"/>
      <c r="E33" s="39"/>
      <c r="F33" s="54"/>
    </row>
    <row r="34" ht="14.25" customHeight="1">
      <c r="A34" s="81"/>
      <c r="B34" s="81"/>
      <c r="C34" s="81"/>
      <c r="D34" s="81"/>
      <c r="E34" s="81"/>
      <c r="F34" s="81"/>
    </row>
    <row r="35" ht="14.25" customHeight="1">
      <c r="A35" s="85"/>
      <c r="B35" s="85"/>
      <c r="D35" s="85"/>
      <c r="E35" s="85"/>
    </row>
  </sheetData>
  <sheetProtection sheet="1"/>
  <mergeCells count="9">
    <mergeCell ref="A1:F1"/>
    <mergeCell ref="A31:E31"/>
    <mergeCell ref="A32:E32"/>
    <mergeCell ref="A33:E33"/>
    <mergeCell ref="A35:E35"/>
    <mergeCell ref="A4:A5"/>
    <mergeCell ref="B4:B5"/>
    <mergeCell ref="D4:D5"/>
    <mergeCell ref="E4:E5"/>
  </mergeCells>
  <printOptions horizontalCentered="1"/>
  <pageMargins left="1.18" right="1.18" top="1.18" bottom="1.18" header="0.51" footer="0.51"/>
  <pageSetup paperSize="77" scale="72" pageOrder="overThenDown" orientation="landscape" blackAndWhite="1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D19"/>
  <sheetViews>
    <sheetView showGridLines="0" workbookViewId="0">
      <pane ySplit="5" topLeftCell="A6" activePane="bottomRight" state="frozen"/>
      <selection activeCell="D15" sqref="D15"/>
    </sheetView>
  </sheetViews>
  <sheetFormatPr defaultColWidth="9" defaultRowHeight="14.399999999999999" customHeight="1"/>
  <cols>
    <col min="1" max="1" width="10.7109375" style="5" customWidth="1"/>
    <col min="2" max="2" width="41.28515625" style="5" customWidth="1"/>
    <col min="3" max="3" width="44.140625" style="5" customWidth="1"/>
    <col min="4" max="4" width="52.5703125" style="5" customWidth="1"/>
  </cols>
  <sheetData>
    <row r="1" ht="39.75" customHeight="1">
      <c r="A1" s="86" t="s">
        <v>314</v>
      </c>
      <c r="B1" s="86"/>
      <c r="C1" s="86"/>
      <c r="D1" s="86"/>
    </row>
    <row r="2" ht="14.25" customHeight="1">
      <c r="A2" s="39"/>
      <c r="B2" s="39"/>
      <c r="C2" s="40"/>
      <c r="D2" s="27" t="s">
        <v>315</v>
      </c>
    </row>
    <row r="3" ht="14.25" customHeight="1">
      <c r="A3" s="30" t="s">
        <v>43</v>
      </c>
      <c r="B3" s="28" t="s">
        <v>44</v>
      </c>
      <c r="C3" s="47" t="s">
        <v>45</v>
      </c>
      <c r="D3" s="30" t="s">
        <v>46</v>
      </c>
    </row>
    <row r="4" ht="13.5" customHeight="1">
      <c r="A4" s="31" t="s">
        <v>312</v>
      </c>
      <c r="B4" s="31" t="s">
        <v>48</v>
      </c>
      <c r="C4" s="31" t="s">
        <v>49</v>
      </c>
      <c r="D4" s="31" t="s">
        <v>316</v>
      </c>
    </row>
    <row r="5" ht="13.5" customHeight="1">
      <c r="A5" s="32"/>
      <c r="B5" s="32"/>
      <c r="C5" s="32"/>
      <c r="D5" s="32"/>
    </row>
    <row r="6" ht="33" customHeight="1">
      <c r="A6" s="33" t="s">
        <v>129</v>
      </c>
      <c r="B6" s="34" t="s">
        <v>51</v>
      </c>
      <c r="C6" s="35">
        <f t="shared" si="0" ref="C6:D6">C7+C8+C9+C10</f>
      </c>
      <c r="D6" s="35">
        <f t="shared" si="0"/>
      </c>
    </row>
    <row r="7" ht="33" customHeight="1">
      <c r="A7" s="33" t="s">
        <v>133</v>
      </c>
      <c r="B7" s="34" t="s">
        <v>52</v>
      </c>
      <c r="C7" s="36">
        <v>0</v>
      </c>
      <c r="D7" s="36">
        <v>0</v>
      </c>
    </row>
    <row r="8" ht="33" customHeight="1">
      <c r="A8" s="33" t="s">
        <v>137</v>
      </c>
      <c r="B8" s="34" t="s">
        <v>53</v>
      </c>
      <c r="C8" s="36">
        <v>4360697.13</v>
      </c>
      <c r="D8" s="36">
        <v>8182028.58</v>
      </c>
    </row>
    <row r="9" ht="33" customHeight="1">
      <c r="A9" s="33" t="s">
        <v>141</v>
      </c>
      <c r="B9" s="34" t="s">
        <v>54</v>
      </c>
      <c r="C9" s="36">
        <v>143740984.150000006</v>
      </c>
      <c r="D9" s="36">
        <v>165007993.939999998</v>
      </c>
    </row>
    <row r="10" ht="33" customHeight="1">
      <c r="A10" s="33" t="s">
        <v>145</v>
      </c>
      <c r="B10" s="34" t="s">
        <v>55</v>
      </c>
      <c r="C10" s="36">
        <v>0</v>
      </c>
      <c r="D10" s="36">
        <v>24129.04</v>
      </c>
    </row>
    <row r="11" ht="33" customHeight="1">
      <c r="A11" s="33" t="s">
        <v>149</v>
      </c>
      <c r="B11" s="34" t="s">
        <v>57</v>
      </c>
      <c r="C11" s="35">
        <f t="shared" si="1" ref="C11:D11">C12+C13</f>
      </c>
      <c r="D11" s="35">
        <f t="shared" si="1"/>
      </c>
    </row>
    <row r="12" ht="33" customHeight="1">
      <c r="A12" s="33" t="s">
        <v>153</v>
      </c>
      <c r="B12" s="34" t="s">
        <v>58</v>
      </c>
      <c r="C12" s="36">
        <v>0</v>
      </c>
      <c r="D12" s="36">
        <v>75606.6</v>
      </c>
    </row>
    <row r="13" ht="33" customHeight="1">
      <c r="A13" s="33" t="s">
        <v>156</v>
      </c>
      <c r="B13" s="34" t="s">
        <v>59</v>
      </c>
      <c r="C13" s="36">
        <v>0</v>
      </c>
      <c r="D13" s="36">
        <v>0</v>
      </c>
    </row>
    <row r="14" ht="33" customHeight="1">
      <c r="A14" s="33" t="s">
        <v>158</v>
      </c>
      <c r="B14" s="34" t="s">
        <v>60</v>
      </c>
      <c r="C14" s="35">
        <f t="shared" si="2" ref="C14:D14">C6-C11</f>
      </c>
      <c r="D14" s="35">
        <f t="shared" si="2"/>
      </c>
    </row>
    <row r="15" ht="33" customHeight="1">
      <c r="A15" s="33" t="s">
        <v>160</v>
      </c>
      <c r="B15" s="34" t="s">
        <v>317</v>
      </c>
      <c r="C15" s="35">
        <f>'医疗救助收支表2024jb11'!B21</f>
      </c>
      <c r="D15" s="35">
        <f>'医疗救助收支表2024jb11'!D21</f>
      </c>
    </row>
    <row r="16" ht="13.5" customHeight="1">
      <c r="A16" s="37" t="s">
        <v>64</v>
      </c>
      <c r="B16" s="37"/>
      <c r="C16" s="38"/>
      <c r="D16" s="37"/>
    </row>
    <row r="17" ht="13.5" customHeight="1">
      <c r="A17" s="39" t="s">
        <v>318</v>
      </c>
      <c r="B17" s="39"/>
      <c r="C17" s="40"/>
      <c r="D17" s="39"/>
    </row>
    <row r="18" ht="13.5" customHeight="1">
      <c r="A18" s="39"/>
      <c r="B18" s="39"/>
      <c r="C18" s="40"/>
      <c r="D18" s="39"/>
    </row>
    <row r="19" ht="13.5" customHeight="1">
      <c r="A19" s="39" t="s">
        <v>319</v>
      </c>
      <c r="B19" s="39"/>
      <c r="C19" s="40"/>
      <c r="D19" s="39"/>
    </row>
  </sheetData>
  <sheetProtection sheet="1"/>
  <mergeCells count="9">
    <mergeCell ref="A1:D1"/>
    <mergeCell ref="A16:D16"/>
    <mergeCell ref="A17:D17"/>
    <mergeCell ref="A18:D18"/>
    <mergeCell ref="A19:D19"/>
    <mergeCell ref="A4:A5"/>
    <mergeCell ref="B4:B5"/>
    <mergeCell ref="C4:C5"/>
    <mergeCell ref="D4:D5"/>
  </mergeCells>
  <printOptions horizontalCentered="1"/>
  <pageMargins left="0.75" right="0.75" top="1" bottom="1" header="0.5" footer="0.5"/>
  <pageSetup paperSize="9" scale="83" orientation="landscape" blackAndWhite="1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D26"/>
  <sheetViews>
    <sheetView showGridLines="0" zoomScale="130" zoomScaleNormal="130" workbookViewId="0">
      <pane ySplit="4" topLeftCell="A5" activePane="bottomRight" state="frozen"/>
      <selection activeCell="B5" sqref="B5"/>
    </sheetView>
  </sheetViews>
  <sheetFormatPr defaultColWidth="9" defaultRowHeight="14.399999999999999" customHeight="1"/>
  <cols>
    <col min="1" max="4" width="31.28515625" style="5" customWidth="1"/>
  </cols>
  <sheetData>
    <row r="1" ht="28.5" customHeight="1">
      <c r="A1" s="42" t="s">
        <v>320</v>
      </c>
      <c r="B1" s="42"/>
      <c r="C1" s="42"/>
      <c r="D1" s="42"/>
    </row>
    <row r="2" ht="14.25" customHeight="1">
      <c r="A2" s="81"/>
      <c r="B2" s="27"/>
      <c r="C2" s="27"/>
      <c r="D2" s="27" t="s">
        <v>321</v>
      </c>
    </row>
    <row r="3" ht="14.25" customHeight="1">
      <c r="A3" s="30" t="s">
        <v>43</v>
      </c>
      <c r="B3" s="62" t="s">
        <v>44</v>
      </c>
      <c r="C3" s="87" t="s">
        <v>45</v>
      </c>
      <c r="D3" s="27" t="s">
        <v>46</v>
      </c>
    </row>
    <row r="4" ht="17.25" customHeight="1">
      <c r="A4" s="33" t="s">
        <v>205</v>
      </c>
      <c r="B4" s="33" t="s">
        <v>128</v>
      </c>
      <c r="C4" s="33" t="s">
        <v>205</v>
      </c>
      <c r="D4" s="33" t="s">
        <v>128</v>
      </c>
    </row>
    <row r="5" ht="17.25" customHeight="1">
      <c r="A5" s="34" t="s">
        <v>322</v>
      </c>
      <c r="B5" s="35">
        <f>B6+B10</f>
      </c>
      <c r="C5" s="34" t="s">
        <v>323</v>
      </c>
      <c r="D5" s="35">
        <f>D6+D7+D8+D9</f>
      </c>
    </row>
    <row r="6" ht="17.25" customHeight="1">
      <c r="A6" s="34" t="s">
        <v>324</v>
      </c>
      <c r="B6" s="35">
        <f>B7+B8+B9</f>
      </c>
      <c r="C6" s="34" t="s">
        <v>325</v>
      </c>
      <c r="D6" s="36">
        <v>35944339</v>
      </c>
    </row>
    <row r="7" ht="17.25" customHeight="1">
      <c r="A7" s="34" t="s">
        <v>326</v>
      </c>
      <c r="B7" s="36">
        <v>39602100</v>
      </c>
      <c r="C7" s="34" t="s">
        <v>327</v>
      </c>
      <c r="D7" s="36">
        <v>77790163.260000005</v>
      </c>
    </row>
    <row r="8" ht="17.25" customHeight="1">
      <c r="A8" s="34" t="s">
        <v>328</v>
      </c>
      <c r="B8" s="36">
        <v>54473400</v>
      </c>
      <c r="C8" s="34" t="s">
        <v>329</v>
      </c>
      <c r="D8" s="36">
        <v>3386264.18</v>
      </c>
    </row>
    <row r="9" ht="17.25" customHeight="1">
      <c r="A9" s="34" t="s">
        <v>330</v>
      </c>
      <c r="B9" s="36">
        <v>49013667.340000004</v>
      </c>
      <c r="C9" s="34" t="s">
        <v>331</v>
      </c>
      <c r="D9" s="36">
        <v>2034651.99</v>
      </c>
    </row>
    <row r="10" ht="17.25" customHeight="1">
      <c r="A10" s="34" t="s">
        <v>332</v>
      </c>
      <c r="B10" s="88">
        <f>B11+B12+B13</f>
      </c>
      <c r="C10" s="34"/>
      <c r="D10" s="58">
        <v>0</v>
      </c>
    </row>
    <row r="11" ht="17.25" customHeight="1">
      <c r="A11" s="34" t="s">
        <v>333</v>
      </c>
      <c r="B11" s="36">
        <v>0</v>
      </c>
      <c r="C11" s="34"/>
      <c r="D11" s="58">
        <v>0</v>
      </c>
    </row>
    <row r="12" ht="17.25" customHeight="1">
      <c r="A12" s="34" t="s">
        <v>334</v>
      </c>
      <c r="B12" s="36">
        <v>0</v>
      </c>
      <c r="C12" s="34"/>
      <c r="D12" s="58">
        <v>0</v>
      </c>
    </row>
    <row r="13" ht="17.25" customHeight="1">
      <c r="A13" s="34" t="s">
        <v>335</v>
      </c>
      <c r="B13" s="36">
        <v>0</v>
      </c>
      <c r="C13" s="34"/>
      <c r="D13" s="58">
        <v>0</v>
      </c>
    </row>
    <row r="14" ht="17.25" customHeight="1">
      <c r="A14" s="34" t="s">
        <v>84</v>
      </c>
      <c r="B14" s="36">
        <v>661883.16</v>
      </c>
      <c r="C14" s="34"/>
      <c r="D14" s="58">
        <v>0</v>
      </c>
    </row>
    <row r="15" ht="17.25" customHeight="1">
      <c r="A15" s="34" t="s">
        <v>336</v>
      </c>
      <c r="B15" s="36">
        <v>441231.61</v>
      </c>
      <c r="C15" s="34"/>
      <c r="D15" s="58">
        <v>0</v>
      </c>
    </row>
    <row r="16" ht="17.25" customHeight="1">
      <c r="A16" s="34" t="s">
        <v>105</v>
      </c>
      <c r="B16" s="35">
        <f>B5+B14+B15</f>
      </c>
      <c r="C16" s="34" t="s">
        <v>106</v>
      </c>
      <c r="D16" s="35">
        <f>D6+D7+D8+D9</f>
      </c>
    </row>
    <row r="17" ht="17.25" customHeight="1">
      <c r="A17" s="34" t="s">
        <v>337</v>
      </c>
      <c r="B17" s="36">
        <v>52952963.5</v>
      </c>
      <c r="C17" s="34" t="s">
        <v>338</v>
      </c>
      <c r="D17" s="36">
        <v>52952963.5</v>
      </c>
    </row>
    <row r="18" ht="17.25" customHeight="1">
      <c r="A18" s="34" t="s">
        <v>339</v>
      </c>
      <c r="B18" s="36">
        <v>87156945.150000006</v>
      </c>
      <c r="C18" s="34" t="s">
        <v>340</v>
      </c>
      <c r="D18" s="36">
        <v>87156945.150000006</v>
      </c>
    </row>
    <row r="19" ht="17.25" customHeight="1">
      <c r="A19" s="34" t="s">
        <v>111</v>
      </c>
      <c r="B19" s="35">
        <f>B16+B17+B18</f>
      </c>
      <c r="C19" s="34" t="s">
        <v>112</v>
      </c>
      <c r="D19" s="35">
        <f>D16+D17+D18</f>
      </c>
    </row>
    <row r="20" ht="17.25" customHeight="1">
      <c r="A20" s="34"/>
      <c r="B20" s="58">
        <v>0</v>
      </c>
      <c r="C20" s="34" t="s">
        <v>341</v>
      </c>
      <c r="D20" s="35">
        <f>B19-D19</f>
      </c>
    </row>
    <row r="21" ht="17.25" customHeight="1">
      <c r="A21" s="34" t="s">
        <v>342</v>
      </c>
      <c r="B21" s="36">
        <v>148101681.280000001</v>
      </c>
      <c r="C21" s="34" t="s">
        <v>343</v>
      </c>
      <c r="D21" s="35">
        <f>B21+D20</f>
      </c>
    </row>
    <row r="22" ht="14.25" customHeight="1">
      <c r="A22" s="89" t="s">
        <v>344</v>
      </c>
      <c r="B22" s="90"/>
      <c r="C22" s="90"/>
      <c r="D22" s="90"/>
    </row>
    <row r="23" ht="14.25" customHeight="1">
      <c r="A23" s="39" t="s">
        <v>345</v>
      </c>
      <c r="B23" s="81"/>
      <c r="C23" s="90"/>
      <c r="D23" s="90"/>
    </row>
    <row r="24" ht="14.25" customHeight="1">
      <c r="A24" s="39" t="s">
        <v>346</v>
      </c>
      <c r="B24" s="27"/>
      <c r="C24" s="90"/>
      <c r="D24" s="90"/>
    </row>
    <row r="25" ht="14.25" customHeight="1">
      <c r="A25" s="39" t="s">
        <v>347</v>
      </c>
      <c r="B25" s="39"/>
      <c r="C25" s="90"/>
      <c r="D25" s="90"/>
    </row>
    <row r="26" ht="14.25" customHeight="1">
      <c r="A26" s="39" t="s">
        <v>348</v>
      </c>
      <c r="B26" s="39"/>
      <c r="C26" s="90"/>
      <c r="D26" s="90"/>
    </row>
    <row r="27" ht="14.25" customHeight="1">
      <c r="B27" s="25"/>
    </row>
  </sheetData>
  <sheetProtection sheet="1"/>
  <mergeCells count="1">
    <mergeCell ref="A1:D1"/>
  </mergeCells>
  <printOptions horizontalCentered="1"/>
  <pageMargins left="1.22" right="0.75" top="1" bottom="1" header="0.5" footer="0.5"/>
  <pageSetup paperSize="77" scale="92" orientation="landscape" blackAndWhite="1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G10"/>
  <sheetViews>
    <sheetView showGridLines="0" zoomScale="120" zoomScaleNormal="120" workbookViewId="0">
      <pane ySplit="5" topLeftCell="A6" activePane="bottomRight" state="frozen"/>
      <selection activeCell="C6" sqref="C6"/>
    </sheetView>
  </sheetViews>
  <sheetFormatPr defaultColWidth="8" defaultRowHeight="14.25" customHeight="1"/>
  <cols>
    <col min="1" max="1" width="43.42578125" style="1" customWidth="1"/>
    <col min="2" max="2" width="19.140625" style="1" customWidth="1"/>
    <col min="3" max="7" width="17.140625" style="1" customWidth="1"/>
  </cols>
  <sheetData>
    <row r="1" ht="32.25" customHeight="1">
      <c r="A1" s="42" t="s">
        <v>349</v>
      </c>
      <c r="B1" s="42"/>
      <c r="C1" s="42"/>
      <c r="D1" s="42"/>
      <c r="E1" s="42"/>
      <c r="F1" s="42"/>
      <c r="G1" s="42"/>
    </row>
    <row r="2" ht="18.75" customHeight="1">
      <c r="A2" s="40"/>
      <c r="B2" s="40"/>
      <c r="C2" s="40"/>
      <c r="D2" s="40"/>
      <c r="E2" s="40"/>
      <c r="F2" s="40"/>
      <c r="G2" s="27" t="s">
        <v>350</v>
      </c>
    </row>
    <row r="3" ht="18.75" customHeight="1">
      <c r="A3" s="30" t="s">
        <v>43</v>
      </c>
      <c r="B3" s="89" t="s">
        <v>44</v>
      </c>
      <c r="C3" s="89"/>
      <c r="E3" s="30" t="s">
        <v>45</v>
      </c>
      <c r="F3" s="28"/>
      <c r="G3" s="30" t="s">
        <v>46</v>
      </c>
    </row>
    <row r="4" ht="14.25" customHeight="1">
      <c r="A4" s="31" t="s">
        <v>351</v>
      </c>
      <c r="B4" s="31" t="s">
        <v>272</v>
      </c>
      <c r="C4" s="31" t="s">
        <v>352</v>
      </c>
      <c r="D4" s="31" t="s">
        <v>353</v>
      </c>
      <c r="E4" s="31" t="s">
        <v>354</v>
      </c>
      <c r="F4" s="31" t="s">
        <v>355</v>
      </c>
      <c r="G4" s="31" t="s">
        <v>356</v>
      </c>
    </row>
    <row r="5" ht="14.25" customHeight="1">
      <c r="A5" s="32"/>
      <c r="B5" s="32"/>
      <c r="C5" s="32"/>
      <c r="D5" s="32"/>
      <c r="E5" s="32"/>
      <c r="F5" s="32"/>
      <c r="G5" s="32"/>
    </row>
    <row r="6" ht="27.75" customHeight="1">
      <c r="A6" s="34" t="s">
        <v>357</v>
      </c>
      <c r="B6" s="91">
        <f>'医疗资2024jb01'!D9</f>
      </c>
      <c r="C6" s="92">
        <v>4328458289.72</v>
      </c>
      <c r="D6" s="36">
        <v>0</v>
      </c>
      <c r="E6" s="36">
        <v>0</v>
      </c>
      <c r="F6" s="36">
        <v>0</v>
      </c>
      <c r="G6" s="36">
        <v>0</v>
      </c>
    </row>
    <row r="7" ht="27.75" customHeight="1">
      <c r="A7" s="34" t="s">
        <v>358</v>
      </c>
      <c r="B7" s="93">
        <f>'其医资2024jb04'!D9</f>
      </c>
      <c r="C7" s="36">
        <v>153856654.840000004</v>
      </c>
      <c r="D7" s="36">
        <v>0</v>
      </c>
      <c r="E7" s="36">
        <v>0</v>
      </c>
      <c r="F7" s="36">
        <v>0</v>
      </c>
      <c r="G7" s="36">
        <v>0</v>
      </c>
    </row>
    <row r="8" ht="27.75" customHeight="1">
      <c r="A8" s="34" t="s">
        <v>359</v>
      </c>
      <c r="B8" s="93">
        <f>'居民资2024jb07'!D9</f>
      </c>
      <c r="C8" s="36">
        <v>1928349560</v>
      </c>
      <c r="D8" s="36">
        <v>0</v>
      </c>
      <c r="E8" s="36">
        <v>0</v>
      </c>
      <c r="F8" s="36">
        <v>0</v>
      </c>
      <c r="G8" s="36">
        <v>0</v>
      </c>
    </row>
    <row r="9" ht="27.75" customHeight="1">
      <c r="A9" s="34" t="s">
        <v>360</v>
      </c>
      <c r="B9" s="93">
        <f>ROUND(C9+D9+E9+F9+G9,2)</f>
      </c>
      <c r="C9" s="36">
        <v>137446350.50999999</v>
      </c>
      <c r="D9" s="36">
        <v>0</v>
      </c>
      <c r="E9" s="36">
        <v>0</v>
      </c>
      <c r="F9" s="36">
        <v>0</v>
      </c>
      <c r="G9" s="36">
        <v>0</v>
      </c>
    </row>
    <row r="10" ht="20.25" customHeight="1">
      <c r="A10" s="39" t="s">
        <v>361</v>
      </c>
      <c r="B10" s="39"/>
      <c r="C10" s="39"/>
      <c r="D10" s="39"/>
      <c r="E10" s="39"/>
      <c r="F10" s="39"/>
      <c r="G10" s="39"/>
    </row>
    <row r="11" ht="20.25" customHeight="1">
      <c r="A11" s="39"/>
      <c r="B11" s="39"/>
      <c r="C11" s="39"/>
      <c r="D11" s="39"/>
      <c r="E11" s="39"/>
      <c r="F11" s="39"/>
      <c r="G11" s="39"/>
    </row>
    <row r="12" ht="14.25" customHeight="1"/>
    <row r="13" ht="14.25" customHeight="1">
      <c r="A13" s="25"/>
      <c r="B13" s="25"/>
      <c r="C13" s="25"/>
      <c r="D13" s="25"/>
      <c r="E13" s="25"/>
      <c r="F13" s="25"/>
      <c r="G13" s="25"/>
    </row>
  </sheetData>
  <sheetProtection sheet="1"/>
  <mergeCells count="12">
    <mergeCell ref="A1:G1"/>
    <mergeCell ref="B3:C3"/>
    <mergeCell ref="A10:G10"/>
    <mergeCell ref="A11:G11"/>
    <mergeCell ref="A13:G13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1.18" right="1.18" top="1.18" bottom="1.18" header="0.51" footer="0.51"/>
  <pageSetup paperSize="77" scale="75" pageOrder="overThenDown" orientation="landscape" blackAndWhite="1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F18"/>
  <sheetViews>
    <sheetView showGridLines="0" zoomScale="120" zoomScaleNormal="120" workbookViewId="0">
      <pane ySplit="5" topLeftCell="A6" activePane="bottomRight" state="frozen"/>
      <selection activeCell="D7" sqref="D7"/>
    </sheetView>
  </sheetViews>
  <sheetFormatPr defaultColWidth="8" defaultRowHeight="14.25" customHeight="1"/>
  <cols>
    <col min="1" max="1" width="51.7109375" style="1" customWidth="1"/>
    <col min="2" max="2" width="21.85546875" style="1" customWidth="1"/>
    <col min="3" max="5" width="18.42578125" style="1" customWidth="1"/>
    <col min="6" max="6" width="21.85546875" style="1" customWidth="1"/>
  </cols>
  <sheetData>
    <row r="1" ht="52.5" customHeight="1">
      <c r="A1" s="42" t="s">
        <v>362</v>
      </c>
      <c r="B1" s="42"/>
      <c r="C1" s="42"/>
      <c r="D1" s="42"/>
      <c r="E1" s="42"/>
      <c r="F1" s="42"/>
    </row>
    <row r="2" ht="15" customHeight="1">
      <c r="A2" s="40"/>
      <c r="B2" s="40"/>
      <c r="C2" s="40"/>
      <c r="D2" s="40"/>
      <c r="E2" s="40"/>
      <c r="F2" s="27" t="s">
        <v>363</v>
      </c>
    </row>
    <row r="3" ht="15" customHeight="1">
      <c r="A3" s="27" t="s">
        <v>43</v>
      </c>
      <c r="B3" s="94" t="s">
        <v>44</v>
      </c>
      <c r="C3" s="94"/>
      <c r="D3" s="95" t="s">
        <v>45</v>
      </c>
      <c r="E3" s="96"/>
      <c r="F3" s="27" t="s">
        <v>46</v>
      </c>
    </row>
    <row r="4" ht="15.75" customHeight="1">
      <c r="A4" s="31" t="s">
        <v>205</v>
      </c>
      <c r="B4" s="31" t="s">
        <v>272</v>
      </c>
      <c r="C4" s="49" t="s">
        <v>364</v>
      </c>
      <c r="D4" s="49"/>
      <c r="E4" s="33"/>
      <c r="F4" s="31" t="s">
        <v>365</v>
      </c>
    </row>
    <row r="5" ht="15.75" customHeight="1">
      <c r="A5" s="32"/>
      <c r="B5" s="32"/>
      <c r="C5" s="33" t="s">
        <v>73</v>
      </c>
      <c r="D5" s="33" t="s">
        <v>70</v>
      </c>
      <c r="E5" s="33" t="s">
        <v>366</v>
      </c>
      <c r="F5" s="32"/>
    </row>
    <row r="6" ht="22.5" customHeight="1">
      <c r="A6" s="34" t="s">
        <v>367</v>
      </c>
      <c r="B6" s="35">
        <f>'医疗收支2024jb02'!C6+'居民收支2024jb08'!D5</f>
      </c>
      <c r="C6" s="35">
        <f>'医疗收支2024jb02'!D6+'医疗收支2024jb02'!G6</f>
      </c>
      <c r="D6" s="35">
        <f>'医疗收支2024jb02'!E6+'医疗收支2024jb02'!F6</f>
      </c>
      <c r="E6" s="35">
        <f>'医疗收支2024jb02'!G6</f>
      </c>
      <c r="F6" s="35">
        <f>'居民收支2024jb08'!D5</f>
      </c>
    </row>
    <row r="7" ht="22.5" customHeight="1">
      <c r="A7" s="34" t="s">
        <v>368</v>
      </c>
      <c r="B7" s="35">
        <f t="shared" si="0" ref="B7:B8">C7+F7</f>
      </c>
      <c r="C7" s="35">
        <f t="shared" si="3" ref="C7:C11">D7+E7</f>
      </c>
      <c r="D7" s="36">
        <v>1943856347.480000019</v>
      </c>
      <c r="E7" s="36">
        <v>991036074.840000033</v>
      </c>
      <c r="F7" s="36">
        <v>1188152869</v>
      </c>
    </row>
    <row r="8" ht="22.5" customHeight="1">
      <c r="A8" s="34" t="s">
        <v>369</v>
      </c>
      <c r="B8" s="35">
        <f t="shared" si="0"/>
      </c>
      <c r="C8" s="35">
        <f t="shared" si="3"/>
      </c>
      <c r="D8" s="36">
        <v>0</v>
      </c>
      <c r="E8" s="36">
        <v>0</v>
      </c>
      <c r="F8" s="36">
        <v>0</v>
      </c>
    </row>
    <row r="9" ht="22.5" customHeight="1">
      <c r="A9" s="34" t="s">
        <v>370</v>
      </c>
      <c r="B9" s="35">
        <f>C9</f>
      </c>
      <c r="C9" s="35">
        <f t="shared" si="3"/>
      </c>
      <c r="D9" s="36">
        <v>0</v>
      </c>
      <c r="E9" s="36">
        <v>0</v>
      </c>
      <c r="F9" s="33" t="s">
        <v>371</v>
      </c>
    </row>
    <row r="10" ht="22.5" customHeight="1">
      <c r="A10" s="34" t="s">
        <v>372</v>
      </c>
      <c r="B10" s="35">
        <f t="shared" si="1" ref="B10:B11">C10+F10</f>
      </c>
      <c r="C10" s="35">
        <f t="shared" si="3"/>
      </c>
      <c r="D10" s="36">
        <v>0</v>
      </c>
      <c r="E10" s="36">
        <v>0</v>
      </c>
      <c r="F10" s="36">
        <v>0</v>
      </c>
    </row>
    <row r="11" ht="22.5" customHeight="1">
      <c r="A11" s="34" t="s">
        <v>373</v>
      </c>
      <c r="B11" s="35">
        <f t="shared" si="1"/>
      </c>
      <c r="C11" s="35">
        <f t="shared" si="3"/>
      </c>
      <c r="D11" s="36">
        <v>0</v>
      </c>
      <c r="E11" s="36">
        <v>0</v>
      </c>
      <c r="F11" s="36">
        <v>0</v>
      </c>
    </row>
    <row r="12" ht="22.5" customHeight="1">
      <c r="A12" s="34" t="s">
        <v>374</v>
      </c>
      <c r="B12" s="63">
        <v>0</v>
      </c>
      <c r="C12" s="63">
        <v>0</v>
      </c>
      <c r="D12" s="63">
        <v>0</v>
      </c>
      <c r="E12" s="63">
        <v>0</v>
      </c>
      <c r="F12" s="63">
        <v>0</v>
      </c>
    </row>
    <row r="13" ht="22.5" customHeight="1">
      <c r="A13" s="34" t="s">
        <v>375</v>
      </c>
      <c r="B13" s="35">
        <f t="shared" si="2" ref="B13:B15">C13+F13</f>
      </c>
      <c r="C13" s="35">
        <f t="shared" si="4" ref="C13:C15">D13+E13</f>
      </c>
      <c r="D13" s="36">
        <v>0</v>
      </c>
      <c r="E13" s="36">
        <v>0</v>
      </c>
      <c r="F13" s="36">
        <v>0</v>
      </c>
    </row>
    <row r="14" ht="22.5" customHeight="1">
      <c r="A14" s="34" t="s">
        <v>376</v>
      </c>
      <c r="B14" s="35">
        <f t="shared" si="2"/>
      </c>
      <c r="C14" s="35">
        <f t="shared" si="4"/>
      </c>
      <c r="D14" s="36">
        <v>0</v>
      </c>
      <c r="E14" s="36">
        <v>0</v>
      </c>
      <c r="F14" s="36">
        <v>0</v>
      </c>
    </row>
    <row r="15" ht="22.5" customHeight="1">
      <c r="A15" s="34" t="s">
        <v>377</v>
      </c>
      <c r="B15" s="35">
        <f t="shared" si="2"/>
      </c>
      <c r="C15" s="35">
        <f t="shared" si="4"/>
      </c>
      <c r="D15" s="36">
        <v>0</v>
      </c>
      <c r="E15" s="36">
        <v>0</v>
      </c>
      <c r="F15" s="36">
        <v>0</v>
      </c>
    </row>
    <row r="16" ht="18" customHeight="1">
      <c r="A16" s="39" t="s">
        <v>378</v>
      </c>
      <c r="B16" s="27"/>
      <c r="C16" s="27"/>
      <c r="D16" s="27"/>
      <c r="E16" s="27"/>
      <c r="F16" s="27"/>
    </row>
    <row r="17" ht="18" customHeight="1">
      <c r="A17" s="39" t="s">
        <v>379</v>
      </c>
      <c r="B17" s="39"/>
      <c r="C17" s="39"/>
      <c r="D17" s="39"/>
      <c r="E17" s="39"/>
      <c r="F17" s="27"/>
    </row>
    <row r="18" ht="18" customHeight="1">
      <c r="A18" s="39" t="s">
        <v>380</v>
      </c>
      <c r="B18" s="39"/>
      <c r="C18" s="39"/>
      <c r="D18" s="39"/>
      <c r="E18" s="39"/>
      <c r="F18" s="27"/>
    </row>
    <row r="19" ht="18" customHeight="1">
      <c r="A19" s="39"/>
      <c r="B19" s="39"/>
      <c r="C19" s="39"/>
      <c r="D19" s="39"/>
      <c r="E19" s="39"/>
      <c r="F19" s="27"/>
    </row>
    <row r="20" ht="14.25" customHeight="1"/>
    <row r="21" ht="14.25" customHeight="1">
      <c r="A21" s="25"/>
      <c r="B21" s="78"/>
      <c r="C21" s="78"/>
      <c r="D21" s="78"/>
      <c r="E21" s="78"/>
      <c r="F21" s="78"/>
    </row>
    <row r="22" ht="14.25" customHeight="1">
      <c r="A22" s="25"/>
      <c r="B22" s="25"/>
      <c r="C22" s="25"/>
      <c r="D22" s="25"/>
      <c r="E22" s="25"/>
      <c r="F22" s="78"/>
    </row>
    <row r="23" ht="14.25" customHeight="1">
      <c r="A23" s="25"/>
      <c r="B23" s="25"/>
      <c r="C23" s="25"/>
      <c r="D23" s="25"/>
      <c r="E23" s="25"/>
      <c r="F23" s="78"/>
    </row>
  </sheetData>
  <sheetProtection sheet="1"/>
  <mergeCells count="13">
    <mergeCell ref="A1:F1"/>
    <mergeCell ref="B3:C3"/>
    <mergeCell ref="C4:E4"/>
    <mergeCell ref="A16:F16"/>
    <mergeCell ref="A17:F17"/>
    <mergeCell ref="A18:F18"/>
    <mergeCell ref="A19:F19"/>
    <mergeCell ref="A21:F21"/>
    <mergeCell ref="A22:F22"/>
    <mergeCell ref="A23:F23"/>
    <mergeCell ref="A4:A5"/>
    <mergeCell ref="B4:B5"/>
    <mergeCell ref="F4:F5"/>
  </mergeCells>
  <printOptions horizontalCentered="1"/>
  <pageMargins left="1.18" right="1.18" top="1.18" bottom="1.18" header="0.51" footer="0.51"/>
  <pageSetup paperSize="77" scale="74" pageOrder="overThenDown" orientation="landscape" blackAndWhite="1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H14"/>
  <sheetViews>
    <sheetView showGridLines="0" workbookViewId="0">
      <pane ySplit="6" topLeftCell="A7" activePane="bottomRight" state="frozen"/>
      <selection activeCell="D8" sqref="D8"/>
    </sheetView>
  </sheetViews>
  <sheetFormatPr defaultColWidth="8" defaultRowHeight="14.25" customHeight="1"/>
  <cols>
    <col min="1" max="1" width="18.28515625" style="1" customWidth="1"/>
    <col min="2" max="2" width="20.5703125" style="1" customWidth="1"/>
    <col min="3" max="4" width="17.140625" style="1" customWidth="1"/>
    <col min="5" max="5" width="20.7109375" style="1" customWidth="1"/>
    <col min="6" max="7" width="17.140625" style="1" customWidth="1"/>
    <col min="8" max="8" width="28.42578125" style="1" customWidth="1"/>
  </cols>
  <sheetData>
    <row r="1" ht="49.5" customHeight="1">
      <c r="A1" s="42" t="s">
        <v>381</v>
      </c>
      <c r="B1" s="42"/>
      <c r="C1" s="42"/>
      <c r="D1" s="42"/>
      <c r="E1" s="97"/>
      <c r="F1" s="97"/>
      <c r="G1" s="97"/>
      <c r="H1" s="97"/>
    </row>
    <row r="2" ht="15.75" customHeight="1">
      <c r="A2" s="40"/>
      <c r="B2" s="40"/>
      <c r="C2" s="40"/>
      <c r="D2" s="27"/>
      <c r="E2" s="40"/>
      <c r="F2" s="40"/>
      <c r="G2" s="40"/>
      <c r="H2" s="27" t="s">
        <v>382</v>
      </c>
    </row>
    <row r="3" ht="18.75" customHeight="1">
      <c r="A3" s="30" t="s">
        <v>43</v>
      </c>
      <c r="B3" s="98" t="s">
        <v>44</v>
      </c>
      <c r="C3" s="47"/>
      <c r="D3" s="30"/>
      <c r="E3" s="99" t="s">
        <v>45</v>
      </c>
      <c r="F3" s="28"/>
      <c r="G3" s="47"/>
      <c r="H3" s="30" t="s">
        <v>46</v>
      </c>
    </row>
    <row r="4" ht="15.75" customHeight="1">
      <c r="A4" s="100" t="s">
        <v>383</v>
      </c>
      <c r="B4" s="100"/>
      <c r="C4" s="100"/>
      <c r="D4" s="100"/>
      <c r="E4" s="100"/>
      <c r="F4" s="100"/>
      <c r="G4" s="100"/>
      <c r="H4" s="100" t="s">
        <v>384</v>
      </c>
    </row>
    <row r="5" ht="15.75" customHeight="1">
      <c r="A5" s="100" t="s">
        <v>272</v>
      </c>
      <c r="B5" s="100" t="s">
        <v>385</v>
      </c>
      <c r="C5" s="100"/>
      <c r="D5" s="100"/>
      <c r="E5" s="100" t="s">
        <v>386</v>
      </c>
      <c r="F5" s="100"/>
      <c r="G5" s="100"/>
      <c r="H5" s="100"/>
    </row>
    <row r="6" ht="15.75" customHeight="1">
      <c r="A6" s="100"/>
      <c r="B6" s="100" t="s">
        <v>73</v>
      </c>
      <c r="C6" s="100" t="s">
        <v>387</v>
      </c>
      <c r="D6" s="100" t="s">
        <v>388</v>
      </c>
      <c r="E6" s="100" t="s">
        <v>73</v>
      </c>
      <c r="F6" s="100" t="s">
        <v>387</v>
      </c>
      <c r="G6" s="100" t="s">
        <v>388</v>
      </c>
      <c r="H6" s="100"/>
    </row>
    <row r="7" ht="26.25" customHeight="1">
      <c r="A7" s="101">
        <v>1</v>
      </c>
      <c r="B7" s="101">
        <v>2</v>
      </c>
      <c r="C7" s="101">
        <v>3</v>
      </c>
      <c r="D7" s="101">
        <v>4</v>
      </c>
      <c r="E7" s="101">
        <v>5</v>
      </c>
      <c r="F7" s="101">
        <v>6</v>
      </c>
      <c r="G7" s="101">
        <v>7</v>
      </c>
      <c r="H7" s="101">
        <v>8</v>
      </c>
    </row>
    <row r="8" ht="23.25" customHeight="1">
      <c r="A8" s="35">
        <f>B8+E8</f>
      </c>
      <c r="B8" s="35">
        <f>'医疗收支2024jb02'!C6</f>
      </c>
      <c r="C8" s="35">
        <f>B8-D8</f>
      </c>
      <c r="D8" s="36">
        <v>2934892422.32</v>
      </c>
      <c r="E8" s="35">
        <f>'居民收支2024jb08'!D5</f>
      </c>
      <c r="F8" s="35">
        <f>E8-G8</f>
      </c>
      <c r="G8" s="36">
        <v>1150169427.400000095</v>
      </c>
      <c r="H8" s="102">
        <v>0</v>
      </c>
    </row>
    <row r="9" ht="15" customHeight="1">
      <c r="A9" s="37" t="s">
        <v>389</v>
      </c>
      <c r="B9" s="103"/>
      <c r="C9" s="103"/>
      <c r="D9" s="103"/>
      <c r="E9" s="103"/>
      <c r="F9" s="103"/>
      <c r="G9" s="103"/>
      <c r="H9" s="103"/>
    </row>
    <row r="10" ht="15" customHeight="1">
      <c r="A10" s="39" t="s">
        <v>390</v>
      </c>
      <c r="B10" s="39"/>
      <c r="C10" s="27"/>
      <c r="D10" s="27"/>
      <c r="E10" s="27"/>
      <c r="F10" s="27"/>
      <c r="G10" s="27"/>
      <c r="H10" s="27"/>
    </row>
    <row r="11" ht="15" customHeight="1">
      <c r="A11" s="39" t="s">
        <v>391</v>
      </c>
      <c r="B11" s="39"/>
      <c r="C11" s="39"/>
      <c r="D11" s="39"/>
      <c r="E11" s="39"/>
      <c r="F11" s="39"/>
      <c r="G11" s="39"/>
      <c r="H11" s="39"/>
    </row>
    <row r="12" ht="15" customHeight="1">
      <c r="A12" s="39" t="s">
        <v>392</v>
      </c>
      <c r="B12" s="39"/>
      <c r="C12" s="39"/>
      <c r="D12" s="39"/>
      <c r="E12" s="39"/>
      <c r="F12" s="39"/>
      <c r="G12" s="39"/>
      <c r="H12" s="81"/>
    </row>
    <row r="13" ht="15" customHeight="1">
      <c r="A13" s="39"/>
      <c r="B13" s="39"/>
      <c r="C13" s="39"/>
      <c r="D13" s="39"/>
      <c r="E13" s="39"/>
      <c r="F13" s="27"/>
      <c r="G13" s="27"/>
      <c r="H13" s="27"/>
    </row>
    <row r="14" ht="15" customHeight="1">
      <c r="A14" s="39" t="s">
        <v>122</v>
      </c>
      <c r="B14" s="39"/>
      <c r="C14" s="27"/>
      <c r="D14" s="27"/>
      <c r="E14" s="27"/>
      <c r="F14" s="27"/>
      <c r="G14" s="27"/>
      <c r="H14" s="27"/>
    </row>
    <row r="15" ht="14.25" customHeight="1"/>
    <row r="16" ht="14.25" customHeight="1">
      <c r="A16" s="55"/>
      <c r="B16" s="55"/>
      <c r="C16" s="78"/>
      <c r="D16" s="78"/>
      <c r="E16" s="78"/>
      <c r="F16" s="78"/>
      <c r="G16" s="78"/>
      <c r="H16" s="78"/>
    </row>
    <row r="17" ht="14.25" customHeight="1">
      <c r="A17" s="25"/>
      <c r="B17" s="25"/>
      <c r="C17" s="78"/>
      <c r="D17" s="78"/>
      <c r="E17" s="78"/>
      <c r="F17" s="78"/>
      <c r="G17" s="78"/>
      <c r="H17" s="78"/>
    </row>
    <row r="18" ht="14.25" customHeight="1">
      <c r="A18" s="25"/>
      <c r="B18" s="25"/>
      <c r="C18" s="78"/>
      <c r="D18" s="78"/>
      <c r="E18" s="78"/>
      <c r="F18" s="78"/>
      <c r="G18" s="78"/>
      <c r="H18" s="78"/>
    </row>
    <row r="19" ht="14.25" customHeight="1">
      <c r="A19" s="25"/>
      <c r="B19" s="25"/>
      <c r="C19" s="25"/>
      <c r="D19" s="25"/>
      <c r="E19" s="25"/>
      <c r="F19" s="25"/>
      <c r="G19" s="25"/>
      <c r="H19" s="25"/>
    </row>
    <row r="20" ht="14.25" customHeight="1">
      <c r="A20" s="25"/>
      <c r="B20" s="25"/>
      <c r="C20" s="25"/>
      <c r="D20" s="25"/>
      <c r="E20" s="25"/>
      <c r="F20" s="25"/>
      <c r="G20" s="25"/>
    </row>
  </sheetData>
  <sheetProtection sheet="1"/>
  <mergeCells count="17">
    <mergeCell ref="A1:H1"/>
    <mergeCell ref="B3:C3"/>
    <mergeCell ref="A4:G4"/>
    <mergeCell ref="B5:D5"/>
    <mergeCell ref="E5:G5"/>
    <mergeCell ref="A9:E9"/>
    <mergeCell ref="A10:E10"/>
    <mergeCell ref="A11:E11"/>
    <mergeCell ref="A12:H12"/>
    <mergeCell ref="A14:H14"/>
    <mergeCell ref="A16:H16"/>
    <mergeCell ref="A17:H17"/>
    <mergeCell ref="A18:E18"/>
    <mergeCell ref="A19:E19"/>
    <mergeCell ref="A20:H20"/>
    <mergeCell ref="A5:A6"/>
    <mergeCell ref="H4:H6"/>
  </mergeCells>
  <printOptions horizontalCentered="1"/>
  <pageMargins left="1.18" right="1.18" top="1.18" bottom="1.18" header="0.51" footer="0.51"/>
  <pageSetup paperSize="77" scale="71" pageOrder="overThenDown" orientation="landscape" blackAndWhite="1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E20"/>
  <sheetViews>
    <sheetView showGridLines="0" zoomScale="110" zoomScaleNormal="110" workbookViewId="0">
      <pane ySplit="5" topLeftCell="A6" activePane="bottomRight" state="frozen"/>
      <selection activeCell="C7" sqref="C7"/>
    </sheetView>
  </sheetViews>
  <sheetFormatPr defaultColWidth="8" defaultRowHeight="14.25" customHeight="1"/>
  <cols>
    <col min="1" max="1" width="34.28515625" style="1" customWidth="1"/>
    <col min="2" max="2" width="23.5703125" style="1" customWidth="1"/>
    <col min="3" max="3" width="29.5703125" style="1" customWidth="1"/>
    <col min="4" max="4" width="27.85546875" style="1" customWidth="1"/>
    <col min="5" max="5" width="28.42578125" style="1" customWidth="1"/>
  </cols>
  <sheetData>
    <row r="1" ht="49.5" customHeight="1">
      <c r="A1" s="42" t="s">
        <v>393</v>
      </c>
      <c r="B1" s="42"/>
      <c r="C1" s="42"/>
      <c r="D1" s="42"/>
      <c r="E1" s="42"/>
    </row>
    <row r="2" ht="21" customHeight="1">
      <c r="A2" s="104"/>
      <c r="B2" s="104"/>
      <c r="C2" s="104"/>
      <c r="D2" s="104"/>
      <c r="E2" s="27" t="s">
        <v>394</v>
      </c>
    </row>
    <row r="3" ht="19.5" customHeight="1">
      <c r="A3" s="30" t="s">
        <v>43</v>
      </c>
      <c r="B3" s="28" t="s">
        <v>44</v>
      </c>
      <c r="C3" s="30" t="s">
        <v>45</v>
      </c>
      <c r="D3" s="28"/>
      <c r="E3" s="30" t="s">
        <v>46</v>
      </c>
    </row>
    <row r="4" ht="14.25" customHeight="1">
      <c r="A4" s="100" t="s">
        <v>395</v>
      </c>
      <c r="B4" s="100" t="s">
        <v>272</v>
      </c>
      <c r="C4" s="100" t="s">
        <v>396</v>
      </c>
      <c r="D4" s="100" t="s">
        <v>365</v>
      </c>
      <c r="E4" s="100" t="s">
        <v>384</v>
      </c>
    </row>
    <row r="5" ht="14.25" customHeight="1">
      <c r="A5" s="100"/>
      <c r="B5" s="100"/>
      <c r="C5" s="100"/>
      <c r="D5" s="100"/>
      <c r="E5" s="100"/>
    </row>
    <row r="6" ht="19.5" customHeight="1">
      <c r="A6" s="105" t="s">
        <v>397</v>
      </c>
      <c r="B6" s="35">
        <f t="shared" si="0" ref="B6:B13">C6+D6</f>
      </c>
      <c r="C6" s="35">
        <f>'医疗收支2024jb02'!C15</f>
      </c>
      <c r="D6" s="35">
        <f>'居民收支2024jb08'!D21</f>
      </c>
      <c r="E6" s="106">
        <v>0</v>
      </c>
    </row>
    <row r="7" ht="19.5" customHeight="1">
      <c r="A7" s="105" t="s">
        <v>398</v>
      </c>
      <c r="B7" s="35">
        <f t="shared" si="0"/>
      </c>
      <c r="C7" s="36">
        <v>0</v>
      </c>
      <c r="D7" s="36">
        <v>0</v>
      </c>
      <c r="E7" s="107">
        <v>0</v>
      </c>
    </row>
    <row r="8" ht="19.5" customHeight="1">
      <c r="A8" s="105" t="s">
        <v>399</v>
      </c>
      <c r="B8" s="35">
        <f t="shared" si="0"/>
      </c>
      <c r="C8" s="36">
        <v>3230084.35</v>
      </c>
      <c r="D8" s="36">
        <v>8631509.9</v>
      </c>
      <c r="E8" s="107">
        <v>0</v>
      </c>
    </row>
    <row r="9" ht="19.5" customHeight="1">
      <c r="A9" s="105" t="s">
        <v>400</v>
      </c>
      <c r="B9" s="35">
        <f t="shared" si="0"/>
      </c>
      <c r="C9" s="36">
        <v>0</v>
      </c>
      <c r="D9" s="36">
        <v>0</v>
      </c>
      <c r="E9" s="107">
        <v>0</v>
      </c>
    </row>
    <row r="10" ht="19.5" customHeight="1">
      <c r="A10" s="105" t="s">
        <v>401</v>
      </c>
      <c r="B10" s="35">
        <f t="shared" si="0"/>
      </c>
      <c r="C10" s="36">
        <v>2952981.81</v>
      </c>
      <c r="D10" s="36">
        <v>3034037.65</v>
      </c>
      <c r="E10" s="107">
        <v>0</v>
      </c>
    </row>
    <row r="11" ht="19.5" customHeight="1">
      <c r="A11" s="105" t="s">
        <v>402</v>
      </c>
      <c r="B11" s="35">
        <f t="shared" si="0"/>
      </c>
      <c r="C11" s="36">
        <v>0</v>
      </c>
      <c r="D11" s="36">
        <v>0</v>
      </c>
      <c r="E11" s="107">
        <v>0</v>
      </c>
    </row>
    <row r="12" ht="19.5" customHeight="1">
      <c r="A12" s="105" t="s">
        <v>101</v>
      </c>
      <c r="B12" s="35">
        <f t="shared" si="0"/>
      </c>
      <c r="C12" s="35">
        <f>'医疗收支2024jb02'!J21</f>
      </c>
      <c r="D12" s="35">
        <f>'居民收支2024jb08'!H16</f>
      </c>
      <c r="E12" s="106">
        <v>0</v>
      </c>
    </row>
    <row r="13" ht="19.5" customHeight="1">
      <c r="A13" s="105" t="s">
        <v>403</v>
      </c>
      <c r="B13" s="35">
        <f t="shared" si="0"/>
      </c>
      <c r="C13" s="36">
        <v>173459.91</v>
      </c>
      <c r="D13" s="36">
        <v>390780.45</v>
      </c>
      <c r="E13" s="107">
        <v>0</v>
      </c>
    </row>
    <row r="14" ht="19.5" customHeight="1">
      <c r="A14" s="105" t="s">
        <v>404</v>
      </c>
      <c r="B14" s="35">
        <f>C14</f>
      </c>
      <c r="C14" s="36">
        <v>0</v>
      </c>
      <c r="D14" s="100" t="s">
        <v>405</v>
      </c>
      <c r="E14" s="106">
        <v>0</v>
      </c>
    </row>
    <row r="15" ht="19.5" customHeight="1">
      <c r="A15" s="105" t="s">
        <v>406</v>
      </c>
      <c r="B15" s="35">
        <f t="shared" si="1" ref="B15:B17">C15+D15</f>
      </c>
      <c r="C15" s="36">
        <v>0</v>
      </c>
      <c r="D15" s="36">
        <v>0</v>
      </c>
      <c r="E15" s="107">
        <v>0</v>
      </c>
    </row>
    <row r="16" ht="19.5" customHeight="1">
      <c r="A16" s="105" t="s">
        <v>407</v>
      </c>
      <c r="B16" s="35">
        <f t="shared" si="1"/>
      </c>
      <c r="C16" s="36">
        <v>28671800</v>
      </c>
      <c r="D16" s="36">
        <v>34680</v>
      </c>
      <c r="E16" s="107">
        <v>0</v>
      </c>
    </row>
    <row r="17" ht="19.5" customHeight="1">
      <c r="A17" s="105" t="s">
        <v>402</v>
      </c>
      <c r="B17" s="35">
        <f t="shared" si="1"/>
      </c>
      <c r="C17" s="36">
        <v>23347390</v>
      </c>
      <c r="D17" s="36">
        <v>0</v>
      </c>
      <c r="E17" s="107">
        <v>0</v>
      </c>
    </row>
    <row r="18" ht="19.5" customHeight="1">
      <c r="A18" s="81"/>
      <c r="B18" s="81"/>
      <c r="C18" s="81"/>
      <c r="D18" s="81"/>
      <c r="E18" s="81"/>
    </row>
    <row r="19" ht="19.5" customHeight="1">
      <c r="A19" s="39"/>
      <c r="B19" s="39"/>
      <c r="C19" s="39"/>
      <c r="D19" s="39"/>
      <c r="E19" s="41"/>
    </row>
    <row r="20" ht="19.5" customHeight="1">
      <c r="A20" s="41" t="s">
        <v>229</v>
      </c>
      <c r="B20" s="41"/>
      <c r="C20" s="41"/>
      <c r="D20" s="41"/>
      <c r="E20" s="41"/>
    </row>
  </sheetData>
  <sheetProtection sheet="1"/>
  <mergeCells count="7">
    <mergeCell ref="A1:E1"/>
    <mergeCell ref="A20:D20"/>
    <mergeCell ref="A4:A5"/>
    <mergeCell ref="B4:B5"/>
    <mergeCell ref="C4:C5"/>
    <mergeCell ref="D4:D5"/>
    <mergeCell ref="E4:E5"/>
  </mergeCells>
  <printOptions horizontalCentered="1"/>
  <pageMargins left="1.18" right="1.18" top="1.18" bottom="1.18" header="0.51" footer="0.51"/>
  <pageSetup paperSize="77" scale="77" pageOrder="overThenDown" orientation="landscape" blackAndWhite="1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H16"/>
  <sheetViews>
    <sheetView showGridLines="0" zoomScale="115" zoomScaleNormal="115" workbookViewId="0">
      <selection activeCell="H16" sqref="H16"/>
    </sheetView>
  </sheetViews>
  <sheetFormatPr defaultColWidth="8" defaultRowHeight="14.25" customHeight="1"/>
  <cols>
    <col min="1" max="1" width="15.7109375" style="1" customWidth="1"/>
    <col min="2" max="3" width="11.42578125" style="1" customWidth="1"/>
    <col min="4" max="4" width="42.28515625" style="1" customWidth="1"/>
    <col min="5" max="5" width="4.42578125" style="1" customWidth="1"/>
    <col min="6" max="6" width="3.7109375" style="1" customWidth="1"/>
    <col min="7" max="7" width="6.85546875" style="1" customWidth="1"/>
    <col min="8" max="8" width="14.28515625" style="1" customWidth="1"/>
    <col min="9" max="9" width="10.28515625" style="1" customWidth="1"/>
  </cols>
  <sheetData>
    <row r="1" ht="54" customHeight="1">
      <c r="A1" s="21" t="s">
        <v>10</v>
      </c>
      <c r="B1" s="21"/>
      <c r="C1" s="21"/>
      <c r="D1" s="21"/>
      <c r="E1" s="21"/>
      <c r="F1" s="21"/>
      <c r="G1" s="21"/>
      <c r="H1" s="21"/>
      <c r="I1" s="21"/>
    </row>
    <row r="2" s="6" customFormat="1" ht="21" customHeight="1">
      <c r="A2" s="22" t="s">
        <v>11</v>
      </c>
      <c r="B2" s="22"/>
      <c r="C2" s="22"/>
      <c r="D2" s="22"/>
      <c r="E2" s="22"/>
      <c r="F2" s="22"/>
      <c r="G2" s="22"/>
      <c r="H2" s="22" t="s">
        <v>12</v>
      </c>
      <c r="I2" s="23"/>
    </row>
    <row r="3" s="6" customFormat="1" ht="21" customHeight="1">
      <c r="A3" s="22" t="s">
        <v>13</v>
      </c>
      <c r="B3" s="22"/>
      <c r="C3" s="22"/>
      <c r="D3" s="22"/>
      <c r="E3" s="22"/>
      <c r="F3" s="22"/>
      <c r="G3" s="22"/>
      <c r="H3" s="22" t="s">
        <v>14</v>
      </c>
      <c r="I3" s="23"/>
    </row>
    <row r="4" s="6" customFormat="1" ht="21" customHeight="1">
      <c r="A4" s="22" t="s">
        <v>15</v>
      </c>
      <c r="B4" s="22"/>
      <c r="C4" s="22"/>
      <c r="D4" s="22"/>
      <c r="E4" s="22"/>
      <c r="F4" s="22"/>
      <c r="G4" s="22"/>
      <c r="H4" s="22" t="s">
        <v>16</v>
      </c>
      <c r="I4" s="23"/>
    </row>
    <row r="5" s="6" customFormat="1" ht="21" customHeight="1">
      <c r="A5" s="22" t="s">
        <v>17</v>
      </c>
      <c r="B5" s="22"/>
      <c r="C5" s="22"/>
      <c r="D5" s="22"/>
      <c r="E5" s="22"/>
      <c r="F5" s="22"/>
      <c r="G5" s="22"/>
      <c r="H5" s="22" t="s">
        <v>18</v>
      </c>
      <c r="I5" s="23"/>
    </row>
    <row r="6" s="6" customFormat="1" ht="21" customHeight="1">
      <c r="A6" s="22" t="s">
        <v>19</v>
      </c>
      <c r="B6" s="22"/>
      <c r="C6" s="22"/>
      <c r="D6" s="22"/>
      <c r="E6" s="22"/>
      <c r="F6" s="22"/>
      <c r="G6" s="22"/>
      <c r="H6" s="22" t="s">
        <v>20</v>
      </c>
      <c r="I6" s="23"/>
    </row>
    <row r="7" s="6" customFormat="1" ht="21" customHeight="1">
      <c r="A7" s="22" t="s">
        <v>21</v>
      </c>
      <c r="B7" s="22"/>
      <c r="C7" s="22"/>
      <c r="D7" s="22"/>
      <c r="E7" s="22"/>
      <c r="F7" s="22"/>
      <c r="G7" s="22"/>
      <c r="H7" s="22" t="s">
        <v>22</v>
      </c>
      <c r="I7" s="23"/>
    </row>
    <row r="8" s="6" customFormat="1" ht="21" customHeight="1">
      <c r="A8" s="22" t="s">
        <v>23</v>
      </c>
      <c r="B8" s="22"/>
      <c r="C8" s="22"/>
      <c r="D8" s="22"/>
      <c r="E8" s="22"/>
      <c r="F8" s="22"/>
      <c r="G8" s="22"/>
      <c r="H8" s="22" t="s">
        <v>24</v>
      </c>
      <c r="I8" s="23"/>
    </row>
    <row r="9" s="6" customFormat="1" ht="21" customHeight="1">
      <c r="A9" s="22" t="s">
        <v>25</v>
      </c>
      <c r="B9" s="22"/>
      <c r="C9" s="22"/>
      <c r="D9" s="22"/>
      <c r="E9" s="22"/>
      <c r="F9" s="22"/>
      <c r="G9" s="22"/>
      <c r="H9" s="22" t="s">
        <v>26</v>
      </c>
      <c r="I9" s="23"/>
    </row>
    <row r="10" s="6" customFormat="1" ht="21" customHeight="1">
      <c r="A10" s="22" t="s">
        <v>27</v>
      </c>
      <c r="B10" s="22"/>
      <c r="C10" s="22"/>
      <c r="D10" s="22"/>
      <c r="E10" s="22"/>
      <c r="F10" s="22"/>
      <c r="G10" s="22"/>
      <c r="H10" s="22" t="s">
        <v>28</v>
      </c>
      <c r="I10" s="23"/>
    </row>
    <row r="11" s="6" customFormat="1" ht="21" customHeight="1">
      <c r="A11" s="22" t="s">
        <v>29</v>
      </c>
      <c r="B11" s="22"/>
      <c r="C11" s="22"/>
      <c r="D11" s="22"/>
      <c r="E11" s="22"/>
      <c r="F11" s="22"/>
      <c r="G11" s="22"/>
      <c r="H11" s="22" t="s">
        <v>30</v>
      </c>
      <c r="I11" s="23"/>
    </row>
    <row r="12" s="6" customFormat="1" ht="21" customHeight="1">
      <c r="A12" s="22" t="s">
        <v>31</v>
      </c>
      <c r="B12" s="22"/>
      <c r="C12" s="22"/>
      <c r="D12" s="22"/>
      <c r="E12" s="22"/>
      <c r="F12" s="22"/>
      <c r="G12" s="22"/>
      <c r="H12" s="22" t="s">
        <v>32</v>
      </c>
      <c r="I12" s="23"/>
    </row>
    <row r="13" s="6" customFormat="1" ht="21" customHeight="1">
      <c r="A13" s="22" t="s">
        <v>33</v>
      </c>
      <c r="B13" s="22"/>
      <c r="C13" s="22"/>
      <c r="D13" s="22"/>
      <c r="E13" s="22"/>
      <c r="F13" s="22"/>
      <c r="G13" s="22"/>
      <c r="H13" s="22" t="s">
        <v>34</v>
      </c>
      <c r="I13" s="23"/>
    </row>
    <row r="14" s="6" customFormat="1" ht="21" customHeight="1">
      <c r="A14" s="22" t="s">
        <v>35</v>
      </c>
      <c r="B14" s="22"/>
      <c r="C14" s="22"/>
      <c r="D14" s="22"/>
      <c r="E14" s="22"/>
      <c r="F14" s="22"/>
      <c r="G14" s="22"/>
      <c r="H14" s="22" t="s">
        <v>36</v>
      </c>
      <c r="I14" s="23"/>
    </row>
    <row r="15" s="6" customFormat="1" ht="21" customHeight="1">
      <c r="A15" s="22" t="s">
        <v>37</v>
      </c>
      <c r="B15" s="22"/>
      <c r="C15" s="22"/>
      <c r="D15" s="22"/>
      <c r="E15" s="22"/>
      <c r="F15" s="22"/>
      <c r="G15" s="22"/>
      <c r="H15" s="22" t="s">
        <v>38</v>
      </c>
      <c r="I15" s="23"/>
    </row>
    <row r="16" s="6" customFormat="1" ht="21" customHeight="1">
      <c r="A16" s="22" t="s">
        <v>39</v>
      </c>
      <c r="B16" s="22"/>
      <c r="C16" s="22"/>
      <c r="D16" s="22"/>
      <c r="E16" s="22"/>
      <c r="F16" s="22"/>
      <c r="G16" s="22"/>
      <c r="H16" s="22" t="s">
        <v>40</v>
      </c>
      <c r="I16" s="23"/>
    </row>
  </sheetData>
  <sheetProtection sheet="1"/>
  <mergeCells count="1">
    <mergeCell ref="A1:H1"/>
  </mergeCells>
  <printOptions horizontalCentered="1"/>
  <pageMargins left="1.18" right="1.18" top="1.18" bottom="1.18" header="0.51" footer="0.51"/>
  <pageSetup paperSize="77" scale="92" fitToHeight="0" pageOrder="overThenDown" orientation="landscape" blackAndWhite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D20"/>
  <sheetViews>
    <sheetView showGridLines="0" zoomScale="130" zoomScaleNormal="130" workbookViewId="0">
      <pane ySplit="5" topLeftCell="A6" activePane="bottomRight" state="frozen"/>
      <selection activeCell="C7" sqref="C7"/>
    </sheetView>
  </sheetViews>
  <sheetFormatPr defaultColWidth="8" defaultRowHeight="14.25" customHeight="1"/>
  <cols>
    <col min="1" max="1" width="10.7109375" style="1" customWidth="1"/>
    <col min="2" max="2" width="27.5703125" style="1" customWidth="1"/>
    <col min="3" max="3" width="34.28515625" style="1" customWidth="1"/>
    <col min="4" max="4" width="36.7109375" style="1" customWidth="1"/>
  </cols>
  <sheetData>
    <row r="1" ht="20.25" customHeight="1">
      <c r="A1" s="24" t="s">
        <v>41</v>
      </c>
      <c r="B1" s="24"/>
      <c r="C1" s="24"/>
      <c r="D1" s="24"/>
    </row>
    <row r="2" ht="15" customHeight="1">
      <c r="A2" s="25"/>
      <c r="B2" s="25"/>
      <c r="C2" s="26"/>
      <c r="D2" s="27" t="s">
        <v>42</v>
      </c>
    </row>
    <row r="3" ht="15" customHeight="1">
      <c r="A3" s="28" t="s">
        <v>43</v>
      </c>
      <c r="B3" s="28" t="s">
        <v>44</v>
      </c>
      <c r="C3" s="29" t="s">
        <v>45</v>
      </c>
      <c r="D3" s="30" t="s">
        <v>46</v>
      </c>
    </row>
    <row r="4" ht="22.5" customHeight="1">
      <c r="A4" s="31" t="s">
        <v>47</v>
      </c>
      <c r="B4" s="31" t="s">
        <v>48</v>
      </c>
      <c r="C4" s="31" t="s">
        <v>49</v>
      </c>
      <c r="D4" s="31" t="s">
        <v>50</v>
      </c>
    </row>
    <row r="5" ht="22.5" customHeight="1">
      <c r="A5" s="32"/>
      <c r="B5" s="32"/>
      <c r="C5" s="32"/>
      <c r="D5" s="32"/>
    </row>
    <row r="6" ht="22.5" customHeight="1">
      <c r="A6" s="33">
        <v>1</v>
      </c>
      <c r="B6" s="34" t="s">
        <v>51</v>
      </c>
      <c r="C6" s="35">
        <f t="shared" si="0" ref="C6:D6">ROUND(C7+C8+C9+C10+C11,2)</f>
      </c>
      <c r="D6" s="35">
        <f t="shared" si="0"/>
      </c>
    </row>
    <row r="7" ht="22.5" customHeight="1">
      <c r="A7" s="33">
        <v>2</v>
      </c>
      <c r="B7" s="34" t="s">
        <v>52</v>
      </c>
      <c r="C7" s="36">
        <v>0</v>
      </c>
      <c r="D7" s="36">
        <v>0</v>
      </c>
    </row>
    <row r="8" ht="22.5" customHeight="1">
      <c r="A8" s="33">
        <v>3</v>
      </c>
      <c r="B8" s="34" t="s">
        <v>53</v>
      </c>
      <c r="C8" s="36">
        <v>402151486.439999998</v>
      </c>
      <c r="D8" s="36">
        <v>373516325.5</v>
      </c>
    </row>
    <row r="9" ht="22.5" customHeight="1">
      <c r="A9" s="33">
        <v>4</v>
      </c>
      <c r="B9" s="34" t="s">
        <v>54</v>
      </c>
      <c r="C9" s="36">
        <v>3537238208.58</v>
      </c>
      <c r="D9" s="36">
        <v>4328458289.72</v>
      </c>
    </row>
    <row r="10" ht="22.5" customHeight="1">
      <c r="A10" s="33">
        <v>5</v>
      </c>
      <c r="B10" s="34" t="s">
        <v>55</v>
      </c>
      <c r="C10" s="36">
        <v>177139862.129999995</v>
      </c>
      <c r="D10" s="35">
        <f>'医疗暂2024jb03'!F30</f>
      </c>
    </row>
    <row r="11" ht="22.5" customHeight="1">
      <c r="A11" s="33">
        <v>6</v>
      </c>
      <c r="B11" s="34" t="s">
        <v>56</v>
      </c>
      <c r="C11" s="36">
        <v>0</v>
      </c>
      <c r="D11" s="36">
        <v>0</v>
      </c>
    </row>
    <row r="12" ht="22.5" customHeight="1">
      <c r="A12" s="33">
        <v>7</v>
      </c>
      <c r="B12" s="34" t="s">
        <v>57</v>
      </c>
      <c r="C12" s="35">
        <f t="shared" si="1" ref="C12:D12">ROUND(C13+C14,2)</f>
      </c>
      <c r="D12" s="35">
        <f t="shared" si="1"/>
      </c>
    </row>
    <row r="13" ht="22.5" customHeight="1">
      <c r="A13" s="33">
        <v>8</v>
      </c>
      <c r="B13" s="34" t="s">
        <v>58</v>
      </c>
      <c r="C13" s="36">
        <v>93345769.659999996</v>
      </c>
      <c r="D13" s="35">
        <f>'医疗暂2024jb03'!C30</f>
      </c>
    </row>
    <row r="14" ht="22.5" customHeight="1">
      <c r="A14" s="33">
        <v>9</v>
      </c>
      <c r="B14" s="34" t="s">
        <v>59</v>
      </c>
      <c r="C14" s="36">
        <v>0</v>
      </c>
      <c r="D14" s="36">
        <v>0</v>
      </c>
    </row>
    <row r="15" ht="22.5" customHeight="1">
      <c r="A15" s="33">
        <v>10</v>
      </c>
      <c r="B15" s="34" t="s">
        <v>60</v>
      </c>
      <c r="C15" s="35">
        <f t="shared" si="2" ref="C15:D15">C6-C12</f>
      </c>
      <c r="D15" s="35">
        <f t="shared" si="2"/>
      </c>
    </row>
    <row r="16" ht="22.5" customHeight="1">
      <c r="A16" s="33">
        <v>11</v>
      </c>
      <c r="B16" s="34" t="s">
        <v>61</v>
      </c>
      <c r="C16" s="35">
        <f>'医疗收支2024jb02'!E29</f>
      </c>
      <c r="D16" s="35">
        <f>'医疗收支2024jb02'!L29</f>
      </c>
    </row>
    <row r="17" ht="22.5" customHeight="1">
      <c r="A17" s="33">
        <v>12</v>
      </c>
      <c r="B17" s="34" t="s">
        <v>62</v>
      </c>
      <c r="C17" s="35">
        <f>'医疗收支2024jb02'!G29</f>
      </c>
      <c r="D17" s="35">
        <f>'医疗收支2024jb02'!N29</f>
      </c>
    </row>
    <row r="18" ht="22.5" customHeight="1">
      <c r="A18" s="33">
        <v>13</v>
      </c>
      <c r="B18" s="34" t="s">
        <v>63</v>
      </c>
      <c r="C18" s="35">
        <f>'医疗收支2024jb02'!F29</f>
      </c>
      <c r="D18" s="35">
        <f>'医疗收支2024jb02'!M29</f>
      </c>
    </row>
    <row r="19" ht="22.5" customHeight="1">
      <c r="A19" s="37" t="s">
        <v>64</v>
      </c>
      <c r="B19" s="37"/>
      <c r="C19" s="38"/>
      <c r="D19" s="37"/>
    </row>
    <row r="20" ht="15.75" customHeight="1">
      <c r="A20" s="39" t="s">
        <v>65</v>
      </c>
      <c r="B20" s="39"/>
      <c r="C20" s="40"/>
      <c r="D20" s="39"/>
    </row>
    <row r="21" ht="35.25" customHeight="1">
      <c r="A21" s="41"/>
      <c r="B21" s="41"/>
      <c r="C21" s="41"/>
      <c r="D21" s="41"/>
    </row>
    <row r="22" ht="14.25" customHeight="1"/>
    <row r="23" ht="14.25" customHeight="1">
      <c r="A23" s="25"/>
      <c r="B23" s="25"/>
      <c r="C23" s="26"/>
      <c r="D23" s="25"/>
    </row>
  </sheetData>
  <sheetProtection sheet="1"/>
  <mergeCells count="9">
    <mergeCell ref="A1:D1"/>
    <mergeCell ref="A19:D19"/>
    <mergeCell ref="A20:D20"/>
    <mergeCell ref="A21:D21"/>
    <mergeCell ref="A23:D23"/>
    <mergeCell ref="A4:A5"/>
    <mergeCell ref="B4:B5"/>
    <mergeCell ref="C4:C5"/>
    <mergeCell ref="D4:D5"/>
  </mergeCells>
  <printOptions horizontalCentered="1"/>
  <pageMargins left="1.18" right="1.18" top="1.18" bottom="1.18" header="0.51" footer="0.51"/>
  <pageSetup paperSize="77" scale="87" pageOrder="overThenDown" orientation="landscape" blackAndWhite="1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N37"/>
  <sheetViews>
    <sheetView showGridLines="0" zoomScale="90" zoomScaleNormal="90" workbookViewId="0">
      <pane ySplit="5" topLeftCell="A6" activePane="bottomRight" state="frozen"/>
      <selection activeCell="E7" sqref="E7"/>
    </sheetView>
  </sheetViews>
  <sheetFormatPr defaultColWidth="8" defaultRowHeight="14.25" customHeight="1"/>
  <cols>
    <col min="1" max="1" width="6.7109375" style="1" customWidth="1"/>
    <col min="2" max="2" width="29.5703125" style="2" customWidth="1"/>
    <col min="3" max="7" width="23.140625" style="1" customWidth="1"/>
    <col min="8" max="8" width="6.7109375" style="3" customWidth="1"/>
    <col min="9" max="9" width="32.28515625" style="1" customWidth="1"/>
    <col min="10" max="14" width="23.140625" style="1" customWidth="1"/>
  </cols>
  <sheetData>
    <row r="1" ht="35.25" customHeight="1">
      <c r="A1" s="42" t="s">
        <v>66</v>
      </c>
      <c r="B1" s="43"/>
      <c r="C1" s="42"/>
      <c r="D1" s="44"/>
      <c r="E1" s="42"/>
      <c r="F1" s="42"/>
      <c r="G1" s="42"/>
      <c r="H1" s="42"/>
      <c r="I1" s="42"/>
      <c r="J1" s="42"/>
      <c r="K1" s="44"/>
      <c r="L1" s="42"/>
      <c r="M1" s="42"/>
      <c r="N1" s="42"/>
    </row>
    <row r="2" ht="15" customHeight="1">
      <c r="A2" s="25"/>
      <c r="B2" s="25"/>
      <c r="C2" s="26"/>
      <c r="D2" s="4"/>
      <c r="E2" s="4"/>
      <c r="F2" s="4"/>
      <c r="G2" s="4"/>
      <c r="H2" s="45"/>
      <c r="I2" s="4"/>
      <c r="J2" s="4"/>
      <c r="K2" s="4"/>
      <c r="L2" s="4"/>
      <c r="M2" s="4"/>
      <c r="N2" s="27" t="s">
        <v>67</v>
      </c>
    </row>
    <row r="3" ht="21" customHeight="1">
      <c r="A3" s="30" t="s">
        <v>43</v>
      </c>
      <c r="B3" s="30"/>
      <c r="C3" s="46" t="s">
        <v>44</v>
      </c>
      <c r="D3" s="46"/>
      <c r="E3" s="46"/>
      <c r="F3" s="30"/>
      <c r="G3" s="28" t="s">
        <v>45</v>
      </c>
      <c r="H3" s="47"/>
      <c r="I3" s="30"/>
      <c r="J3" s="47"/>
      <c r="K3" s="48"/>
      <c r="L3" s="47"/>
      <c r="M3" s="47"/>
      <c r="N3" s="30" t="s">
        <v>46</v>
      </c>
    </row>
    <row r="4" ht="14.25" customHeight="1">
      <c r="A4" s="31" t="s">
        <v>68</v>
      </c>
      <c r="B4" s="31" t="s">
        <v>48</v>
      </c>
      <c r="C4" s="31" t="s">
        <v>69</v>
      </c>
      <c r="D4" s="49" t="s">
        <v>70</v>
      </c>
      <c r="E4" s="49"/>
      <c r="F4" s="33"/>
      <c r="G4" s="31" t="s">
        <v>71</v>
      </c>
      <c r="H4" s="31" t="s">
        <v>68</v>
      </c>
      <c r="I4" s="31" t="s">
        <v>72</v>
      </c>
      <c r="J4" s="31" t="s">
        <v>69</v>
      </c>
      <c r="K4" s="49" t="s">
        <v>70</v>
      </c>
      <c r="L4" s="49"/>
      <c r="M4" s="33"/>
      <c r="N4" s="50" t="s">
        <v>71</v>
      </c>
    </row>
    <row r="5" ht="24" customHeight="1">
      <c r="A5" s="32"/>
      <c r="B5" s="32"/>
      <c r="C5" s="32"/>
      <c r="D5" s="33" t="s">
        <v>73</v>
      </c>
      <c r="E5" s="33" t="s">
        <v>74</v>
      </c>
      <c r="F5" s="33" t="s">
        <v>75</v>
      </c>
      <c r="G5" s="32"/>
      <c r="H5" s="32"/>
      <c r="I5" s="32"/>
      <c r="J5" s="32"/>
      <c r="K5" s="33" t="s">
        <v>73</v>
      </c>
      <c r="L5" s="33" t="s">
        <v>74</v>
      </c>
      <c r="M5" s="33" t="s">
        <v>75</v>
      </c>
      <c r="N5" s="51"/>
    </row>
    <row r="6" ht="23.25" customHeight="1">
      <c r="A6" s="33">
        <v>1</v>
      </c>
      <c r="B6" s="33" t="s">
        <v>76</v>
      </c>
      <c r="C6" s="35">
        <f t="shared" si="0" ref="C6:G6">C7+C9</f>
      </c>
      <c r="D6" s="35">
        <f t="shared" si="0"/>
      </c>
      <c r="E6" s="35">
        <f t="shared" si="0"/>
      </c>
      <c r="F6" s="35">
        <f t="shared" si="0"/>
      </c>
      <c r="G6" s="35">
        <f t="shared" si="0"/>
      </c>
      <c r="H6" s="33">
        <v>27</v>
      </c>
      <c r="I6" s="34" t="s">
        <v>77</v>
      </c>
      <c r="J6" s="35">
        <f t="shared" si="21" ref="J6:N6">J7+J15</f>
      </c>
      <c r="K6" s="35">
        <f t="shared" si="21"/>
      </c>
      <c r="L6" s="35">
        <f t="shared" si="21"/>
      </c>
      <c r="M6" s="35">
        <f t="shared" si="21"/>
      </c>
      <c r="N6" s="35">
        <f t="shared" si="21"/>
      </c>
    </row>
    <row r="7" ht="23.25" customHeight="1">
      <c r="A7" s="33">
        <v>2</v>
      </c>
      <c r="B7" s="33" t="s">
        <v>78</v>
      </c>
      <c r="C7" s="35">
        <f t="shared" si="1" ref="C7:C9">D7+G7</f>
      </c>
      <c r="D7" s="35">
        <f t="shared" si="14" ref="D7:D9">E7+F7</f>
      </c>
      <c r="E7" s="36">
        <v>1943856347.480000019</v>
      </c>
      <c r="F7" s="36">
        <v>0</v>
      </c>
      <c r="G7" s="36">
        <v>193598793.789999992</v>
      </c>
      <c r="H7" s="33">
        <v>28</v>
      </c>
      <c r="I7" s="34" t="s">
        <v>79</v>
      </c>
      <c r="J7" s="35">
        <f t="shared" si="22" ref="J7:N7">J8+J9+J10+J11+J12+J13+J14</f>
      </c>
      <c r="K7" s="35">
        <f t="shared" si="22"/>
      </c>
      <c r="L7" s="35">
        <f t="shared" si="22"/>
      </c>
      <c r="M7" s="35">
        <f t="shared" si="22"/>
      </c>
      <c r="N7" s="35">
        <f t="shared" si="22"/>
      </c>
    </row>
    <row r="8" ht="23.25" customHeight="1">
      <c r="A8" s="33">
        <v>3</v>
      </c>
      <c r="B8" s="33" t="s">
        <v>80</v>
      </c>
      <c r="C8" s="35">
        <f t="shared" si="1"/>
      </c>
      <c r="D8" s="35">
        <f t="shared" si="14"/>
      </c>
      <c r="E8" s="36">
        <v>138846863.75</v>
      </c>
      <c r="F8" s="36">
        <v>0</v>
      </c>
      <c r="G8" s="36">
        <v>0</v>
      </c>
      <c r="H8" s="33">
        <v>29</v>
      </c>
      <c r="I8" s="34" t="s">
        <v>81</v>
      </c>
      <c r="J8" s="35">
        <f t="shared" si="4" ref="J8:J14">K8+N8</f>
      </c>
      <c r="K8" s="35">
        <f t="shared" si="17" ref="K8:K14">L8+M8</f>
      </c>
      <c r="L8" s="36">
        <v>554785919.100000024</v>
      </c>
      <c r="M8" s="36">
        <v>0</v>
      </c>
      <c r="N8" s="36">
        <v>161499623.360000014</v>
      </c>
    </row>
    <row r="9" ht="23.25" customHeight="1">
      <c r="A9" s="33">
        <v>4</v>
      </c>
      <c r="B9" s="33" t="s">
        <v>82</v>
      </c>
      <c r="C9" s="35">
        <f t="shared" si="1"/>
      </c>
      <c r="D9" s="35">
        <f t="shared" si="14"/>
      </c>
      <c r="E9" s="36">
        <v>0</v>
      </c>
      <c r="F9" s="36">
        <v>0</v>
      </c>
      <c r="G9" s="36">
        <v>797437281.049999952</v>
      </c>
      <c r="H9" s="33">
        <v>30</v>
      </c>
      <c r="I9" s="34" t="s">
        <v>83</v>
      </c>
      <c r="J9" s="35">
        <f t="shared" si="4"/>
      </c>
      <c r="K9" s="35">
        <f t="shared" si="17"/>
      </c>
      <c r="L9" s="36">
        <v>60232297.869999997</v>
      </c>
      <c r="M9" s="36">
        <v>0</v>
      </c>
      <c r="N9" s="36">
        <v>11340902.949999999</v>
      </c>
    </row>
    <row r="10" ht="23.25" customHeight="1">
      <c r="A10" s="33">
        <v>5</v>
      </c>
      <c r="B10" s="33" t="s">
        <v>84</v>
      </c>
      <c r="C10" s="35">
        <f t="shared" si="8" ref="C10:G10">C11+C12</f>
      </c>
      <c r="D10" s="35">
        <f t="shared" si="8"/>
      </c>
      <c r="E10" s="35">
        <f t="shared" si="8"/>
      </c>
      <c r="F10" s="35">
        <f t="shared" si="8"/>
      </c>
      <c r="G10" s="35">
        <f t="shared" si="8"/>
      </c>
      <c r="H10" s="33">
        <v>31</v>
      </c>
      <c r="I10" s="34" t="s">
        <v>85</v>
      </c>
      <c r="J10" s="35">
        <f t="shared" si="4"/>
      </c>
      <c r="K10" s="35">
        <f t="shared" si="17"/>
      </c>
      <c r="L10" s="36">
        <v>107549713.900000006</v>
      </c>
      <c r="M10" s="36">
        <v>0</v>
      </c>
      <c r="N10" s="36">
        <v>143258439.409999996</v>
      </c>
    </row>
    <row r="11" ht="23.25" customHeight="1">
      <c r="A11" s="33">
        <v>6</v>
      </c>
      <c r="B11" s="33" t="s">
        <v>86</v>
      </c>
      <c r="C11" s="35">
        <f t="shared" si="2" ref="C11:C18">D11+G11</f>
      </c>
      <c r="D11" s="35">
        <f t="shared" si="15" ref="D11:D18">E11+F11</f>
      </c>
      <c r="E11" s="36">
        <v>52094834.409999996</v>
      </c>
      <c r="F11" s="36">
        <v>0</v>
      </c>
      <c r="G11" s="36">
        <v>0</v>
      </c>
      <c r="H11" s="33">
        <v>32</v>
      </c>
      <c r="I11" s="34" t="s">
        <v>87</v>
      </c>
      <c r="J11" s="35">
        <f t="shared" si="4"/>
      </c>
      <c r="K11" s="35">
        <f t="shared" si="17"/>
      </c>
      <c r="L11" s="36">
        <v>18304641.75</v>
      </c>
      <c r="M11" s="36">
        <v>0</v>
      </c>
      <c r="N11" s="36">
        <v>337053175.430000007</v>
      </c>
    </row>
    <row r="12" ht="23.25" customHeight="1">
      <c r="A12" s="33">
        <v>7</v>
      </c>
      <c r="B12" s="33" t="s">
        <v>88</v>
      </c>
      <c r="C12" s="35">
        <f t="shared" si="2"/>
      </c>
      <c r="D12" s="35">
        <f t="shared" si="15"/>
      </c>
      <c r="E12" s="36">
        <v>11622468.300000001</v>
      </c>
      <c r="F12" s="36">
        <v>0</v>
      </c>
      <c r="G12" s="36">
        <v>7785610.45</v>
      </c>
      <c r="H12" s="33">
        <v>33</v>
      </c>
      <c r="I12" s="34" t="s">
        <v>89</v>
      </c>
      <c r="J12" s="35">
        <f t="shared" si="4"/>
      </c>
      <c r="K12" s="35">
        <f t="shared" si="17"/>
      </c>
      <c r="L12" s="36">
        <v>34674382.039999999</v>
      </c>
      <c r="M12" s="36">
        <v>0</v>
      </c>
      <c r="N12" s="36">
        <v>2012656.12</v>
      </c>
    </row>
    <row r="13" ht="23.25" customHeight="1">
      <c r="A13" s="33">
        <v>8</v>
      </c>
      <c r="B13" s="33" t="s">
        <v>90</v>
      </c>
      <c r="C13" s="35">
        <f t="shared" si="2"/>
      </c>
      <c r="D13" s="35">
        <f t="shared" si="15"/>
      </c>
      <c r="E13" s="36">
        <v>0</v>
      </c>
      <c r="F13" s="36">
        <v>0</v>
      </c>
      <c r="G13" s="36">
        <v>0</v>
      </c>
      <c r="H13" s="33">
        <v>34</v>
      </c>
      <c r="I13" s="34" t="s">
        <v>91</v>
      </c>
      <c r="J13" s="35">
        <f t="shared" si="4"/>
      </c>
      <c r="K13" s="35">
        <f t="shared" si="17"/>
      </c>
      <c r="L13" s="36">
        <v>50106935.810000002</v>
      </c>
      <c r="M13" s="36">
        <v>0</v>
      </c>
      <c r="N13" s="36">
        <v>0</v>
      </c>
    </row>
    <row r="14" ht="32.25" customHeight="1">
      <c r="A14" s="33">
        <v>9</v>
      </c>
      <c r="B14" s="33" t="s">
        <v>92</v>
      </c>
      <c r="C14" s="35">
        <f t="shared" si="2"/>
      </c>
      <c r="D14" s="35">
        <f t="shared" si="15"/>
      </c>
      <c r="E14" s="36">
        <v>0</v>
      </c>
      <c r="F14" s="36">
        <v>0</v>
      </c>
      <c r="G14" s="36">
        <v>0</v>
      </c>
      <c r="H14" s="33">
        <v>35</v>
      </c>
      <c r="I14" s="34" t="s">
        <v>93</v>
      </c>
      <c r="J14" s="35">
        <f t="shared" si="4"/>
      </c>
      <c r="K14" s="35">
        <f t="shared" si="17"/>
      </c>
      <c r="L14" s="36">
        <v>1447039.25</v>
      </c>
      <c r="M14" s="36">
        <v>0</v>
      </c>
      <c r="N14" s="36">
        <v>1140667.26</v>
      </c>
    </row>
    <row r="15" ht="23.25" customHeight="1">
      <c r="A15" s="33">
        <v>10</v>
      </c>
      <c r="B15" s="33" t="s">
        <v>94</v>
      </c>
      <c r="C15" s="35">
        <f t="shared" si="2"/>
      </c>
      <c r="D15" s="35">
        <f t="shared" si="15"/>
      </c>
      <c r="E15" s="36">
        <v>6183066.16</v>
      </c>
      <c r="F15" s="36">
        <v>0</v>
      </c>
      <c r="G15" s="36">
        <v>0</v>
      </c>
      <c r="H15" s="33">
        <v>36</v>
      </c>
      <c r="I15" s="34" t="s">
        <v>95</v>
      </c>
      <c r="J15" s="35">
        <f t="shared" si="23" ref="J15:N15">J16+J17+J18+J19+J20</f>
      </c>
      <c r="K15" s="35">
        <f t="shared" si="23"/>
      </c>
      <c r="L15" s="35">
        <f t="shared" si="23"/>
      </c>
      <c r="M15" s="35">
        <f t="shared" si="23"/>
      </c>
      <c r="N15" s="35">
        <f t="shared" si="23"/>
      </c>
    </row>
    <row r="16" ht="23.25" customHeight="1">
      <c r="A16" s="33">
        <v>11</v>
      </c>
      <c r="B16" s="33" t="s">
        <v>96</v>
      </c>
      <c r="C16" s="35">
        <f t="shared" si="2"/>
      </c>
      <c r="D16" s="35">
        <f t="shared" si="15"/>
      </c>
      <c r="E16" s="36">
        <v>0</v>
      </c>
      <c r="F16" s="36">
        <v>0</v>
      </c>
      <c r="G16" s="36">
        <v>0</v>
      </c>
      <c r="H16" s="33">
        <v>37</v>
      </c>
      <c r="I16" s="34" t="s">
        <v>81</v>
      </c>
      <c r="J16" s="35">
        <f t="shared" si="5" ref="J16:J23">K16+N16</f>
      </c>
      <c r="K16" s="35">
        <f t="shared" si="18" ref="K16:K23">L16+M16</f>
      </c>
      <c r="L16" s="36">
        <v>306375622.180000007</v>
      </c>
      <c r="M16" s="36">
        <v>0</v>
      </c>
      <c r="N16" s="36">
        <v>15069241.18</v>
      </c>
    </row>
    <row r="17" ht="23.25" customHeight="1">
      <c r="A17" s="33">
        <v>12</v>
      </c>
      <c r="B17" s="33" t="s">
        <v>97</v>
      </c>
      <c r="C17" s="35">
        <f t="shared" si="2"/>
      </c>
      <c r="D17" s="35">
        <f t="shared" si="15"/>
      </c>
      <c r="E17" s="36">
        <v>0</v>
      </c>
      <c r="F17" s="36">
        <v>0</v>
      </c>
      <c r="G17" s="36">
        <v>0</v>
      </c>
      <c r="H17" s="33">
        <v>38</v>
      </c>
      <c r="I17" s="34" t="s">
        <v>83</v>
      </c>
      <c r="J17" s="35">
        <f t="shared" si="5"/>
      </c>
      <c r="K17" s="35">
        <f t="shared" si="18"/>
      </c>
      <c r="L17" s="36">
        <v>132520641.810000002</v>
      </c>
      <c r="M17" s="36">
        <v>0</v>
      </c>
      <c r="N17" s="36">
        <v>25363218.809999999</v>
      </c>
    </row>
    <row r="18" ht="23.25" customHeight="1">
      <c r="A18" s="33">
        <v>13</v>
      </c>
      <c r="B18" s="33" t="s">
        <v>98</v>
      </c>
      <c r="C18" s="35">
        <f t="shared" si="2"/>
      </c>
      <c r="D18" s="35">
        <f t="shared" si="15"/>
      </c>
      <c r="E18" s="36">
        <v>0</v>
      </c>
      <c r="F18" s="36">
        <v>0</v>
      </c>
      <c r="G18" s="36">
        <v>0</v>
      </c>
      <c r="H18" s="33">
        <v>39</v>
      </c>
      <c r="I18" s="34" t="s">
        <v>85</v>
      </c>
      <c r="J18" s="35">
        <f t="shared" si="5"/>
      </c>
      <c r="K18" s="35">
        <f t="shared" si="18"/>
      </c>
      <c r="L18" s="36">
        <v>81686340.609999999</v>
      </c>
      <c r="M18" s="36">
        <v>0</v>
      </c>
      <c r="N18" s="36">
        <v>70344936.510000005</v>
      </c>
    </row>
    <row r="19" ht="23.25" customHeight="1">
      <c r="A19" s="33">
        <v>14</v>
      </c>
      <c r="B19" s="33"/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33">
        <v>40</v>
      </c>
      <c r="I19" s="34" t="s">
        <v>99</v>
      </c>
      <c r="J19" s="35">
        <f t="shared" si="5"/>
      </c>
      <c r="K19" s="35">
        <f t="shared" si="18"/>
      </c>
      <c r="L19" s="36">
        <v>13762370.51</v>
      </c>
      <c r="M19" s="36">
        <v>0</v>
      </c>
      <c r="N19" s="36">
        <v>102756523.950000003</v>
      </c>
    </row>
    <row r="20" ht="23.25" customHeight="1">
      <c r="A20" s="33">
        <v>15</v>
      </c>
      <c r="B20" s="33"/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33">
        <v>41</v>
      </c>
      <c r="I20" s="34" t="s">
        <v>100</v>
      </c>
      <c r="J20" s="35">
        <f t="shared" si="5"/>
      </c>
      <c r="K20" s="35">
        <f t="shared" si="18"/>
      </c>
      <c r="L20" s="36">
        <v>1785090.8</v>
      </c>
      <c r="M20" s="36">
        <v>0</v>
      </c>
      <c r="N20" s="36">
        <v>7380895.99</v>
      </c>
    </row>
    <row r="21" ht="23.25" customHeight="1">
      <c r="A21" s="33">
        <v>16</v>
      </c>
      <c r="B21" s="33"/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33">
        <v>42</v>
      </c>
      <c r="I21" s="34" t="s">
        <v>101</v>
      </c>
      <c r="J21" s="35">
        <f t="shared" si="5"/>
      </c>
      <c r="K21" s="35">
        <f t="shared" si="18"/>
      </c>
      <c r="L21" s="36">
        <v>17560799.91</v>
      </c>
      <c r="M21" s="36">
        <v>0</v>
      </c>
      <c r="N21" s="36">
        <v>34631850</v>
      </c>
    </row>
    <row r="22" ht="23.25" customHeight="1">
      <c r="A22" s="33">
        <v>17</v>
      </c>
      <c r="B22" s="33"/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33">
        <v>43</v>
      </c>
      <c r="I22" s="34" t="s">
        <v>102</v>
      </c>
      <c r="J22" s="35">
        <f t="shared" si="5"/>
      </c>
      <c r="K22" s="35">
        <f t="shared" si="18"/>
      </c>
      <c r="L22" s="36">
        <v>17387340</v>
      </c>
      <c r="M22" s="36">
        <v>0</v>
      </c>
      <c r="N22" s="36">
        <v>11284460</v>
      </c>
    </row>
    <row r="23" ht="23.25" customHeight="1">
      <c r="A23" s="33">
        <v>18</v>
      </c>
      <c r="B23" s="33" t="s">
        <v>103</v>
      </c>
      <c r="C23" s="35">
        <f>D23+G23</f>
      </c>
      <c r="D23" s="35">
        <f>E23+F23</f>
      </c>
      <c r="E23" s="36">
        <v>0</v>
      </c>
      <c r="F23" s="36">
        <v>0</v>
      </c>
      <c r="G23" s="36">
        <v>8864955.08</v>
      </c>
      <c r="H23" s="33">
        <v>44</v>
      </c>
      <c r="I23" s="34" t="s">
        <v>104</v>
      </c>
      <c r="J23" s="35">
        <f t="shared" si="5"/>
      </c>
      <c r="K23" s="35">
        <f t="shared" si="18"/>
      </c>
      <c r="L23" s="36">
        <v>0</v>
      </c>
      <c r="M23" s="36">
        <v>0</v>
      </c>
      <c r="N23" s="36">
        <v>8458814.869999999</v>
      </c>
    </row>
    <row r="24" ht="23.25" customHeight="1">
      <c r="A24" s="33">
        <v>19</v>
      </c>
      <c r="B24" s="33" t="s">
        <v>105</v>
      </c>
      <c r="C24" s="35">
        <f t="shared" si="9" ref="C24:G24">C6+C10+C13+C15+C17+C18+C23</f>
      </c>
      <c r="D24" s="35">
        <f t="shared" si="9"/>
      </c>
      <c r="E24" s="35">
        <f t="shared" si="9"/>
      </c>
      <c r="F24" s="35">
        <f t="shared" si="9"/>
      </c>
      <c r="G24" s="35">
        <f t="shared" si="9"/>
      </c>
      <c r="H24" s="33">
        <v>45</v>
      </c>
      <c r="I24" s="34" t="s">
        <v>106</v>
      </c>
      <c r="J24" s="35">
        <f t="shared" si="24" ref="J24:N24">J6+J21+J23</f>
      </c>
      <c r="K24" s="35">
        <f t="shared" si="24"/>
      </c>
      <c r="L24" s="35">
        <f t="shared" si="24"/>
      </c>
      <c r="M24" s="35">
        <f t="shared" si="24"/>
      </c>
      <c r="N24" s="35">
        <f t="shared" si="24"/>
      </c>
    </row>
    <row r="25" ht="23.25" customHeight="1">
      <c r="A25" s="33">
        <v>20</v>
      </c>
      <c r="B25" s="33" t="s">
        <v>107</v>
      </c>
      <c r="C25" s="35">
        <f t="shared" si="3" ref="C25:C26">D25+G25</f>
      </c>
      <c r="D25" s="35">
        <f t="shared" si="16" ref="D25:D26">E25+F25</f>
      </c>
      <c r="E25" s="36">
        <v>589273065.110000014</v>
      </c>
      <c r="F25" s="36">
        <v>0</v>
      </c>
      <c r="G25" s="36">
        <v>572468777.00999999</v>
      </c>
      <c r="H25" s="33">
        <v>46</v>
      </c>
      <c r="I25" s="34" t="s">
        <v>108</v>
      </c>
      <c r="J25" s="35">
        <f t="shared" si="6" ref="J25:J26">K25+N25</f>
      </c>
      <c r="K25" s="35">
        <f t="shared" si="19" ref="K25:K26">L25+M25</f>
      </c>
      <c r="L25" s="36">
        <v>589273065.110000014</v>
      </c>
      <c r="M25" s="36">
        <v>0</v>
      </c>
      <c r="N25" s="36">
        <v>572468777.00999999</v>
      </c>
    </row>
    <row r="26" ht="23.25" customHeight="1">
      <c r="A26" s="33">
        <v>21</v>
      </c>
      <c r="B26" s="33" t="s">
        <v>109</v>
      </c>
      <c r="C26" s="35">
        <f t="shared" si="3"/>
      </c>
      <c r="D26" s="35">
        <f t="shared" si="16"/>
      </c>
      <c r="E26" s="36">
        <v>1607191056</v>
      </c>
      <c r="F26" s="36">
        <v>0</v>
      </c>
      <c r="G26" s="36">
        <v>636612256.899999976</v>
      </c>
      <c r="H26" s="33">
        <v>47</v>
      </c>
      <c r="I26" s="34" t="s">
        <v>110</v>
      </c>
      <c r="J26" s="35">
        <f t="shared" si="6"/>
      </c>
      <c r="K26" s="35">
        <f t="shared" si="19"/>
      </c>
      <c r="L26" s="36">
        <v>1607191056</v>
      </c>
      <c r="M26" s="36">
        <v>0</v>
      </c>
      <c r="N26" s="36">
        <v>636612256.899999976</v>
      </c>
    </row>
    <row r="27" ht="23.25" customHeight="1">
      <c r="A27" s="33">
        <v>22</v>
      </c>
      <c r="B27" s="33" t="s">
        <v>111</v>
      </c>
      <c r="C27" s="35">
        <f t="shared" si="10" ref="C27:G27">C24+C25+C26</f>
      </c>
      <c r="D27" s="35">
        <f t="shared" si="10"/>
      </c>
      <c r="E27" s="35">
        <f t="shared" si="10"/>
      </c>
      <c r="F27" s="35">
        <f t="shared" si="10"/>
      </c>
      <c r="G27" s="35">
        <f t="shared" si="10"/>
      </c>
      <c r="H27" s="33">
        <v>48</v>
      </c>
      <c r="I27" s="34" t="s">
        <v>112</v>
      </c>
      <c r="J27" s="35">
        <f t="shared" si="11" ref="J27:N27">J24+J25+J26</f>
      </c>
      <c r="K27" s="35">
        <f t="shared" si="11"/>
      </c>
      <c r="L27" s="35">
        <f t="shared" si="11"/>
      </c>
      <c r="M27" s="35">
        <f t="shared" si="11"/>
      </c>
      <c r="N27" s="35">
        <f t="shared" si="11"/>
      </c>
    </row>
    <row r="28" ht="23.25" customHeight="1">
      <c r="A28" s="33">
        <v>23</v>
      </c>
      <c r="B28" s="33"/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3">
        <v>49</v>
      </c>
      <c r="I28" s="34" t="s">
        <v>113</v>
      </c>
      <c r="J28" s="35">
        <f t="shared" si="7" ref="J28:J30">K28+N28</f>
      </c>
      <c r="K28" s="35">
        <f t="shared" si="20" ref="K28:K30">L28+M28</f>
      </c>
      <c r="L28" s="35">
        <f t="shared" si="25" ref="L28:N28">E27-L27</f>
      </c>
      <c r="M28" s="35">
        <f t="shared" si="25"/>
      </c>
      <c r="N28" s="35">
        <f t="shared" si="25"/>
      </c>
    </row>
    <row r="29" ht="23.25" customHeight="1">
      <c r="A29" s="33">
        <v>24</v>
      </c>
      <c r="B29" s="33" t="s">
        <v>114</v>
      </c>
      <c r="C29" s="35">
        <f>D29+G29</f>
      </c>
      <c r="D29" s="35">
        <f>E29+F29</f>
      </c>
      <c r="E29" s="36">
        <v>1783631629.299999952</v>
      </c>
      <c r="F29" s="36">
        <v>0</v>
      </c>
      <c r="G29" s="36">
        <v>2239552158.19</v>
      </c>
      <c r="H29" s="33">
        <v>50</v>
      </c>
      <c r="I29" s="34" t="s">
        <v>115</v>
      </c>
      <c r="J29" s="35">
        <f t="shared" si="7"/>
      </c>
      <c r="K29" s="35">
        <f t="shared" si="20"/>
      </c>
      <c r="L29" s="35">
        <f t="shared" si="26" ref="L29:N29">(E27+E29)-L27</f>
      </c>
      <c r="M29" s="35">
        <f t="shared" si="26"/>
      </c>
      <c r="N29" s="35">
        <f t="shared" si="26"/>
      </c>
    </row>
    <row r="30" ht="23.25" customHeight="1">
      <c r="A30" s="33">
        <v>25</v>
      </c>
      <c r="B30" s="33"/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3">
        <v>51</v>
      </c>
      <c r="I30" s="34" t="s">
        <v>116</v>
      </c>
      <c r="J30" s="35">
        <f t="shared" si="7"/>
      </c>
      <c r="K30" s="35">
        <f t="shared" si="20"/>
      </c>
      <c r="L30" s="36">
        <v>0</v>
      </c>
      <c r="M30" s="36">
        <v>0</v>
      </c>
      <c r="N30" s="36">
        <v>0</v>
      </c>
    </row>
    <row r="31" ht="23.25" customHeight="1">
      <c r="A31" s="33">
        <v>26</v>
      </c>
      <c r="B31" s="33" t="s">
        <v>117</v>
      </c>
      <c r="C31" s="35">
        <f t="shared" si="12" ref="C31:G31">C27+C29</f>
      </c>
      <c r="D31" s="35">
        <f t="shared" si="12"/>
      </c>
      <c r="E31" s="35">
        <f t="shared" si="12"/>
      </c>
      <c r="F31" s="35">
        <f t="shared" si="12"/>
      </c>
      <c r="G31" s="35">
        <f t="shared" si="12"/>
      </c>
      <c r="H31" s="33">
        <v>52</v>
      </c>
      <c r="I31" s="34" t="s">
        <v>117</v>
      </c>
      <c r="J31" s="35">
        <f t="shared" si="13" ref="J31:N31">J27+J29</f>
      </c>
      <c r="K31" s="35">
        <f t="shared" si="13"/>
      </c>
      <c r="L31" s="35">
        <f t="shared" si="13"/>
      </c>
      <c r="M31" s="35">
        <f t="shared" si="13"/>
      </c>
      <c r="N31" s="35">
        <f t="shared" si="13"/>
      </c>
    </row>
    <row r="32" ht="24" customHeight="1">
      <c r="A32" s="39" t="s">
        <v>118</v>
      </c>
      <c r="B32" s="53"/>
      <c r="C32" s="54"/>
      <c r="D32" s="54"/>
      <c r="E32" s="54"/>
      <c r="F32" s="54"/>
      <c r="G32" s="54"/>
      <c r="H32" s="40"/>
      <c r="I32" s="39"/>
      <c r="J32" s="54"/>
      <c r="K32" s="54"/>
      <c r="L32" s="54"/>
      <c r="M32" s="54"/>
      <c r="N32" s="54"/>
    </row>
    <row r="33" ht="14.25" customHeight="1">
      <c r="A33" s="39" t="s">
        <v>119</v>
      </c>
      <c r="B33" s="53"/>
      <c r="C33" s="54"/>
      <c r="D33" s="54"/>
      <c r="E33" s="54"/>
      <c r="F33" s="54"/>
      <c r="G33" s="54"/>
      <c r="H33" s="40"/>
      <c r="I33" s="39"/>
      <c r="J33" s="54"/>
      <c r="K33" s="54"/>
      <c r="L33" s="54"/>
      <c r="M33" s="54"/>
      <c r="N33" s="54"/>
    </row>
    <row r="34" ht="24" customHeight="1">
      <c r="A34" s="39" t="s">
        <v>120</v>
      </c>
      <c r="B34" s="53"/>
      <c r="C34" s="54"/>
      <c r="D34" s="54"/>
      <c r="E34" s="54"/>
      <c r="F34" s="54"/>
      <c r="G34" s="54"/>
      <c r="H34" s="40"/>
      <c r="I34" s="39"/>
      <c r="J34" s="54"/>
      <c r="K34" s="54"/>
      <c r="L34" s="54"/>
      <c r="M34" s="54"/>
      <c r="N34" s="54"/>
    </row>
    <row r="35" ht="14.25" customHeight="1">
      <c r="A35" s="39" t="s">
        <v>121</v>
      </c>
      <c r="B35" s="53"/>
      <c r="C35" s="54"/>
      <c r="D35" s="54"/>
      <c r="E35" s="54"/>
      <c r="F35" s="54"/>
      <c r="G35" s="54"/>
      <c r="H35" s="40"/>
      <c r="I35" s="39"/>
      <c r="J35" s="54"/>
      <c r="K35" s="54"/>
      <c r="L35" s="54"/>
      <c r="M35" s="54"/>
      <c r="N35" s="54"/>
    </row>
    <row r="36" ht="14.25" customHeight="1">
      <c r="A36" s="39"/>
      <c r="B36" s="53"/>
      <c r="C36" s="54"/>
      <c r="D36" s="54"/>
      <c r="E36" s="54"/>
      <c r="F36" s="54"/>
      <c r="G36" s="54"/>
      <c r="H36" s="40"/>
      <c r="I36" s="39"/>
      <c r="J36" s="54"/>
      <c r="K36" s="54"/>
      <c r="L36" s="54"/>
      <c r="M36" s="54"/>
      <c r="N36" s="54"/>
    </row>
    <row r="37" ht="14.25" customHeight="1">
      <c r="A37" s="39" t="s">
        <v>122</v>
      </c>
      <c r="B37" s="53"/>
      <c r="C37" s="54"/>
      <c r="D37" s="54"/>
      <c r="E37" s="54"/>
      <c r="F37" s="54"/>
      <c r="G37" s="54"/>
      <c r="H37" s="40"/>
      <c r="I37" s="39"/>
      <c r="J37" s="54"/>
      <c r="K37" s="54"/>
      <c r="L37" s="54"/>
      <c r="M37" s="54"/>
      <c r="N37" s="54"/>
    </row>
    <row r="38" ht="14.25" customHeight="1">
      <c r="A38" s="25"/>
      <c r="B38" s="55"/>
      <c r="C38" s="56"/>
      <c r="D38" s="56"/>
      <c r="E38" s="56"/>
      <c r="F38" s="56"/>
      <c r="G38" s="56"/>
      <c r="H38" s="26"/>
      <c r="I38" s="25"/>
      <c r="J38" s="56"/>
      <c r="K38" s="56"/>
      <c r="L38" s="56"/>
      <c r="M38" s="56"/>
      <c r="N38" s="56"/>
    </row>
  </sheetData>
  <sheetProtection sheet="1"/>
  <mergeCells count="20">
    <mergeCell ref="A1:N1"/>
    <mergeCell ref="A3:B3"/>
    <mergeCell ref="C3:E3"/>
    <mergeCell ref="D4:F4"/>
    <mergeCell ref="K4:M4"/>
    <mergeCell ref="A32:N32"/>
    <mergeCell ref="A33:N33"/>
    <mergeCell ref="A34:N34"/>
    <mergeCell ref="A35:N35"/>
    <mergeCell ref="A36:N36"/>
    <mergeCell ref="A37:N37"/>
    <mergeCell ref="A38:N38"/>
    <mergeCell ref="A4:A5"/>
    <mergeCell ref="B4:B5"/>
    <mergeCell ref="C4:C5"/>
    <mergeCell ref="G4:G5"/>
    <mergeCell ref="H4:H5"/>
    <mergeCell ref="I4:I5"/>
    <mergeCell ref="J4:J5"/>
    <mergeCell ref="N4:N5"/>
  </mergeCells>
  <printOptions horizontalCentered="1"/>
  <pageMargins left="1.18" right="0.51" top="0.59" bottom="0.55" header="0.51" footer="0.51"/>
  <pageSetup paperSize="77" scale="56" pageOrder="overThenDown" orientation="landscape" blackAndWhite="1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F33"/>
  <sheetViews>
    <sheetView showGridLines="0" zoomScale="130" zoomScaleNormal="130" workbookViewId="0">
      <pane ySplit="5" topLeftCell="A6" activePane="bottomRight" state="frozen"/>
      <selection activeCell="F30" sqref="F30"/>
    </sheetView>
  </sheetViews>
  <sheetFormatPr defaultColWidth="8" defaultRowHeight="14.25" customHeight="1"/>
  <cols>
    <col min="1" max="1" width="10.140625" style="1" customWidth="1"/>
    <col min="2" max="2" width="23.7109375" style="1" customWidth="1"/>
    <col min="3" max="3" width="19.85546875" style="1" customWidth="1"/>
    <col min="4" max="4" width="8.5703125" style="1" customWidth="1"/>
    <col min="5" max="5" width="27.7109375" style="1" customWidth="1"/>
    <col min="6" max="6" width="19.85546875" style="1" customWidth="1"/>
  </cols>
  <sheetData>
    <row r="1" ht="49.5" customHeight="1">
      <c r="A1" s="42" t="s">
        <v>123</v>
      </c>
      <c r="B1" s="42"/>
      <c r="C1" s="42"/>
      <c r="D1" s="42"/>
      <c r="E1" s="42"/>
      <c r="F1" s="42"/>
    </row>
    <row r="2" ht="15" customHeight="1">
      <c r="A2" s="40"/>
      <c r="B2" s="40"/>
      <c r="C2" s="40"/>
      <c r="D2" s="40"/>
      <c r="E2" s="40"/>
      <c r="F2" s="27" t="s">
        <v>124</v>
      </c>
    </row>
    <row r="3" ht="20.25" customHeight="1">
      <c r="A3" s="30" t="s">
        <v>43</v>
      </c>
      <c r="B3" s="28" t="s">
        <v>44</v>
      </c>
      <c r="C3" s="30" t="s">
        <v>45</v>
      </c>
      <c r="D3" s="28"/>
      <c r="E3" s="57"/>
      <c r="F3" s="30" t="s">
        <v>46</v>
      </c>
    </row>
    <row r="4" ht="15" customHeight="1">
      <c r="A4" s="31" t="s">
        <v>47</v>
      </c>
      <c r="B4" s="31" t="s">
        <v>48</v>
      </c>
      <c r="C4" s="33" t="s">
        <v>125</v>
      </c>
      <c r="D4" s="31" t="s">
        <v>126</v>
      </c>
      <c r="E4" s="31" t="s">
        <v>72</v>
      </c>
      <c r="F4" s="33" t="s">
        <v>127</v>
      </c>
    </row>
    <row r="5" ht="15" customHeight="1">
      <c r="A5" s="32"/>
      <c r="B5" s="32"/>
      <c r="C5" s="33" t="s">
        <v>128</v>
      </c>
      <c r="D5" s="32"/>
      <c r="E5" s="32"/>
      <c r="F5" s="33" t="s">
        <v>128</v>
      </c>
    </row>
    <row r="6" ht="24" customHeight="1">
      <c r="A6" s="33" t="s">
        <v>129</v>
      </c>
      <c r="B6" s="33" t="s">
        <v>130</v>
      </c>
      <c r="C6" s="58">
        <v>493.44</v>
      </c>
      <c r="D6" s="33" t="s">
        <v>131</v>
      </c>
      <c r="E6" s="33" t="s">
        <v>132</v>
      </c>
      <c r="F6" s="58">
        <v>4635839.41</v>
      </c>
    </row>
    <row r="7" ht="24" customHeight="1">
      <c r="A7" s="33" t="s">
        <v>133</v>
      </c>
      <c r="B7" s="33" t="s">
        <v>134</v>
      </c>
      <c r="C7" s="58">
        <v>80343827.230000004</v>
      </c>
      <c r="D7" s="33" t="s">
        <v>135</v>
      </c>
      <c r="E7" s="33" t="s">
        <v>136</v>
      </c>
      <c r="F7" s="59">
        <v>0</v>
      </c>
    </row>
    <row r="8" ht="24" customHeight="1">
      <c r="A8" s="33" t="s">
        <v>137</v>
      </c>
      <c r="B8" s="33" t="s">
        <v>138</v>
      </c>
      <c r="C8" s="58">
        <v>80343827.230000004</v>
      </c>
      <c r="D8" s="33" t="s">
        <v>139</v>
      </c>
      <c r="E8" s="33" t="s">
        <v>140</v>
      </c>
      <c r="F8" s="59">
        <v>158570000</v>
      </c>
    </row>
    <row r="9" ht="24" customHeight="1">
      <c r="A9" s="33" t="s">
        <v>141</v>
      </c>
      <c r="B9" s="33" t="s">
        <v>142</v>
      </c>
      <c r="C9" s="58">
        <v>0</v>
      </c>
      <c r="D9" s="33" t="s">
        <v>143</v>
      </c>
      <c r="E9" s="33" t="s">
        <v>144</v>
      </c>
      <c r="F9" s="59">
        <v>21922932.82</v>
      </c>
    </row>
    <row r="10" ht="24" customHeight="1">
      <c r="A10" s="33" t="s">
        <v>145</v>
      </c>
      <c r="B10" s="33" t="s">
        <v>146</v>
      </c>
      <c r="C10" s="58">
        <v>61000000</v>
      </c>
      <c r="D10" s="33" t="s">
        <v>147</v>
      </c>
      <c r="E10" s="33" t="s">
        <v>148</v>
      </c>
      <c r="F10" s="58">
        <v>0</v>
      </c>
    </row>
    <row r="11" ht="24" customHeight="1">
      <c r="A11" s="33" t="s">
        <v>149</v>
      </c>
      <c r="B11" s="33" t="s">
        <v>150</v>
      </c>
      <c r="C11" s="36">
        <v>9395189.77</v>
      </c>
      <c r="D11" s="33" t="s">
        <v>151</v>
      </c>
      <c r="E11" s="33" t="s">
        <v>152</v>
      </c>
      <c r="F11" s="58">
        <v>0</v>
      </c>
    </row>
    <row r="12" ht="15" customHeight="1">
      <c r="A12" s="33" t="s">
        <v>153</v>
      </c>
      <c r="B12" s="33"/>
      <c r="C12" s="58"/>
      <c r="D12" s="33" t="s">
        <v>154</v>
      </c>
      <c r="E12" s="33" t="s">
        <v>155</v>
      </c>
      <c r="F12" s="36">
        <v>7160525.82</v>
      </c>
    </row>
    <row r="13" ht="15" customHeight="1">
      <c r="A13" s="33" t="s">
        <v>156</v>
      </c>
      <c r="B13" s="33"/>
      <c r="C13" s="58"/>
      <c r="D13" s="33" t="s">
        <v>157</v>
      </c>
      <c r="E13" s="33"/>
      <c r="F13" s="58"/>
    </row>
    <row r="14" ht="15" customHeight="1">
      <c r="A14" s="33" t="s">
        <v>158</v>
      </c>
      <c r="B14" s="33"/>
      <c r="C14" s="58"/>
      <c r="D14" s="33" t="s">
        <v>159</v>
      </c>
      <c r="E14" s="33"/>
      <c r="F14" s="58"/>
    </row>
    <row r="15" ht="15" customHeight="1">
      <c r="A15" s="33" t="s">
        <v>160</v>
      </c>
      <c r="B15" s="33"/>
      <c r="C15" s="58"/>
      <c r="D15" s="33" t="s">
        <v>161</v>
      </c>
      <c r="E15" s="33"/>
      <c r="F15" s="58"/>
    </row>
    <row r="16" ht="15" customHeight="1">
      <c r="A16" s="33" t="s">
        <v>162</v>
      </c>
      <c r="B16" s="33"/>
      <c r="C16" s="58"/>
      <c r="D16" s="33" t="s">
        <v>163</v>
      </c>
      <c r="E16" s="33"/>
      <c r="F16" s="58"/>
    </row>
    <row r="17" ht="15" customHeight="1">
      <c r="A17" s="33" t="s">
        <v>164</v>
      </c>
      <c r="B17" s="33"/>
      <c r="C17" s="58"/>
      <c r="D17" s="33" t="s">
        <v>165</v>
      </c>
      <c r="E17" s="33"/>
      <c r="F17" s="58"/>
    </row>
    <row r="18" ht="15" customHeight="1">
      <c r="A18" s="33" t="s">
        <v>166</v>
      </c>
      <c r="B18" s="33"/>
      <c r="C18" s="58"/>
      <c r="D18" s="33" t="s">
        <v>167</v>
      </c>
      <c r="E18" s="33"/>
      <c r="F18" s="58"/>
    </row>
    <row r="19" ht="15" customHeight="1">
      <c r="A19" s="33" t="s">
        <v>168</v>
      </c>
      <c r="B19" s="33"/>
      <c r="C19" s="58"/>
      <c r="D19" s="33" t="s">
        <v>169</v>
      </c>
      <c r="E19" s="33"/>
      <c r="F19" s="58"/>
    </row>
    <row r="20" ht="15" customHeight="1">
      <c r="A20" s="33" t="s">
        <v>170</v>
      </c>
      <c r="B20" s="33"/>
      <c r="C20" s="58"/>
      <c r="D20" s="33" t="s">
        <v>171</v>
      </c>
      <c r="E20" s="33"/>
      <c r="F20" s="58"/>
    </row>
    <row r="21" ht="15" customHeight="1">
      <c r="A21" s="33" t="s">
        <v>172</v>
      </c>
      <c r="B21" s="33"/>
      <c r="C21" s="58"/>
      <c r="D21" s="33" t="s">
        <v>173</v>
      </c>
      <c r="E21" s="33"/>
      <c r="F21" s="58"/>
    </row>
    <row r="22" ht="15" customHeight="1">
      <c r="A22" s="33" t="s">
        <v>174</v>
      </c>
      <c r="B22" s="33"/>
      <c r="C22" s="58"/>
      <c r="D22" s="33" t="s">
        <v>175</v>
      </c>
      <c r="E22" s="33"/>
      <c r="F22" s="58"/>
    </row>
    <row r="23" ht="15" customHeight="1">
      <c r="A23" s="33" t="s">
        <v>176</v>
      </c>
      <c r="B23" s="33"/>
      <c r="C23" s="58"/>
      <c r="D23" s="33" t="s">
        <v>177</v>
      </c>
      <c r="E23" s="33"/>
      <c r="F23" s="58"/>
    </row>
    <row r="24" ht="15" customHeight="1">
      <c r="A24" s="33" t="s">
        <v>178</v>
      </c>
      <c r="B24" s="33"/>
      <c r="C24" s="58"/>
      <c r="D24" s="33" t="s">
        <v>179</v>
      </c>
      <c r="E24" s="33"/>
      <c r="F24" s="58"/>
    </row>
    <row r="25" ht="15" customHeight="1">
      <c r="A25" s="33" t="s">
        <v>180</v>
      </c>
      <c r="B25" s="33"/>
      <c r="C25" s="58"/>
      <c r="D25" s="33" t="s">
        <v>181</v>
      </c>
      <c r="E25" s="33"/>
      <c r="F25" s="58"/>
    </row>
    <row r="26" ht="15" customHeight="1">
      <c r="A26" s="33" t="s">
        <v>182</v>
      </c>
      <c r="B26" s="33"/>
      <c r="C26" s="58"/>
      <c r="D26" s="33" t="s">
        <v>183</v>
      </c>
      <c r="E26" s="33"/>
      <c r="F26" s="58"/>
    </row>
    <row r="27" ht="15" customHeight="1">
      <c r="A27" s="33" t="s">
        <v>184</v>
      </c>
      <c r="B27" s="33"/>
      <c r="C27" s="58"/>
      <c r="D27" s="33" t="s">
        <v>185</v>
      </c>
      <c r="E27" s="33"/>
      <c r="F27" s="58"/>
    </row>
    <row r="28" ht="15" customHeight="1">
      <c r="A28" s="33" t="s">
        <v>186</v>
      </c>
      <c r="B28" s="33"/>
      <c r="C28" s="58"/>
      <c r="D28" s="33" t="s">
        <v>187</v>
      </c>
      <c r="E28" s="33"/>
      <c r="F28" s="58"/>
    </row>
    <row r="29" ht="15" customHeight="1">
      <c r="A29" s="33" t="s">
        <v>188</v>
      </c>
      <c r="B29" s="33"/>
      <c r="C29" s="58"/>
      <c r="D29" s="33" t="s">
        <v>189</v>
      </c>
      <c r="E29" s="33"/>
      <c r="F29" s="58"/>
    </row>
    <row r="30" ht="27.75" customHeight="1">
      <c r="A30" s="33" t="s">
        <v>190</v>
      </c>
      <c r="B30" s="33" t="s">
        <v>191</v>
      </c>
      <c r="C30" s="60">
        <f>C6+C7++C9+C10+C11</f>
      </c>
      <c r="D30" s="33" t="s">
        <v>192</v>
      </c>
      <c r="E30" s="33" t="s">
        <v>191</v>
      </c>
      <c r="F30" s="60">
        <f>F6+F7+F8+F9+F10+F11+F12</f>
      </c>
    </row>
    <row r="31" ht="13.5" customHeight="1">
      <c r="A31" s="37" t="s">
        <v>193</v>
      </c>
      <c r="B31" s="37"/>
      <c r="C31" s="37"/>
      <c r="D31" s="37"/>
      <c r="E31" s="37"/>
      <c r="F31" s="37"/>
    </row>
    <row r="32" ht="13.5" customHeight="1">
      <c r="A32" s="39"/>
      <c r="B32" s="39"/>
      <c r="C32" s="39"/>
      <c r="D32" s="39"/>
      <c r="E32" s="39"/>
      <c r="F32" s="39"/>
    </row>
    <row r="33" ht="13.5" customHeight="1">
      <c r="A33" s="39" t="s">
        <v>122</v>
      </c>
      <c r="B33" s="39"/>
      <c r="C33" s="39"/>
      <c r="D33" s="39"/>
      <c r="E33" s="39"/>
      <c r="F33" s="39"/>
    </row>
    <row r="34" ht="14.25" customHeight="1"/>
    <row r="35" ht="14.25" customHeight="1"/>
    <row r="36" ht="14.25" customHeight="1">
      <c r="A36" s="25"/>
      <c r="B36" s="25"/>
      <c r="C36" s="25"/>
      <c r="D36" s="25"/>
      <c r="E36" s="25"/>
      <c r="F36" s="25"/>
    </row>
  </sheetData>
  <sheetProtection sheet="1"/>
  <mergeCells count="9">
    <mergeCell ref="A1:F1"/>
    <mergeCell ref="A31:F31"/>
    <mergeCell ref="A32:F32"/>
    <mergeCell ref="A33:F33"/>
    <mergeCell ref="A36:F36"/>
    <mergeCell ref="A4:A5"/>
    <mergeCell ref="B4:B5"/>
    <mergeCell ref="D4:D5"/>
    <mergeCell ref="E4:E5"/>
  </mergeCells>
  <printOptions horizontalCentered="1"/>
  <pageMargins left="1.18" right="1.18" top="1.18" bottom="1.18" header="0.51" footer="0.51"/>
  <pageSetup paperSize="77" scale="66" pageOrder="overThenDown" orientation="landscape" blackAndWhite="1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D21"/>
  <sheetViews>
    <sheetView showGridLines="0" zoomScale="115" zoomScaleNormal="115" workbookViewId="0">
      <pane ySplit="5" topLeftCell="A6" activePane="bottomRight" state="frozen"/>
      <selection activeCell="D13" sqref="D13"/>
    </sheetView>
  </sheetViews>
  <sheetFormatPr defaultColWidth="8" defaultRowHeight="14.25" customHeight="1"/>
  <cols>
    <col min="1" max="1" width="9" style="1" customWidth="1"/>
    <col min="2" max="2" width="30.7109375" style="1" customWidth="1"/>
    <col min="3" max="3" width="32.85546875" style="1" customWidth="1"/>
    <col min="4" max="4" width="33.7109375" style="1" customWidth="1"/>
  </cols>
  <sheetData>
    <row r="1" ht="55.5" customHeight="1">
      <c r="A1" s="42" t="s">
        <v>194</v>
      </c>
      <c r="B1" s="42"/>
      <c r="C1" s="42"/>
      <c r="D1" s="42"/>
    </row>
    <row r="2" ht="18.75" customHeight="1">
      <c r="A2" s="39"/>
      <c r="B2" s="39"/>
      <c r="C2" s="39"/>
      <c r="D2" s="27" t="s">
        <v>195</v>
      </c>
    </row>
    <row r="3" ht="15" customHeight="1">
      <c r="A3" s="30" t="s">
        <v>43</v>
      </c>
      <c r="B3" s="28" t="s">
        <v>44</v>
      </c>
      <c r="C3" s="29" t="s">
        <v>45</v>
      </c>
      <c r="D3" s="30" t="s">
        <v>46</v>
      </c>
    </row>
    <row r="4" ht="15" customHeight="1">
      <c r="A4" s="31" t="s">
        <v>47</v>
      </c>
      <c r="B4" s="31" t="s">
        <v>48</v>
      </c>
      <c r="C4" s="31" t="s">
        <v>49</v>
      </c>
      <c r="D4" s="31" t="s">
        <v>50</v>
      </c>
    </row>
    <row r="5" ht="15" customHeight="1">
      <c r="A5" s="32"/>
      <c r="B5" s="32"/>
      <c r="C5" s="32"/>
      <c r="D5" s="32"/>
    </row>
    <row r="6" ht="18.75" customHeight="1">
      <c r="A6" s="33" t="s">
        <v>129</v>
      </c>
      <c r="B6" s="61" t="s">
        <v>51</v>
      </c>
      <c r="C6" s="35">
        <f t="shared" si="0" ref="C6:D6">C7+C8+C9+C10+C11</f>
      </c>
      <c r="D6" s="35">
        <f t="shared" si="0"/>
      </c>
    </row>
    <row r="7" ht="18.75" customHeight="1">
      <c r="A7" s="33" t="s">
        <v>133</v>
      </c>
      <c r="B7" s="61" t="s">
        <v>52</v>
      </c>
      <c r="C7" s="36">
        <v>0</v>
      </c>
      <c r="D7" s="36">
        <v>0</v>
      </c>
    </row>
    <row r="8" ht="18.75" customHeight="1">
      <c r="A8" s="33" t="s">
        <v>137</v>
      </c>
      <c r="B8" s="61" t="s">
        <v>53</v>
      </c>
      <c r="C8" s="36">
        <v>51705671.890000001</v>
      </c>
      <c r="D8" s="36">
        <v>61545230.43</v>
      </c>
    </row>
    <row r="9" ht="18.75" customHeight="1">
      <c r="A9" s="33" t="s">
        <v>141</v>
      </c>
      <c r="B9" s="61" t="s">
        <v>54</v>
      </c>
      <c r="C9" s="36">
        <v>128255660.230000004</v>
      </c>
      <c r="D9" s="36">
        <v>153856654.840000004</v>
      </c>
    </row>
    <row r="10" ht="18.75" customHeight="1">
      <c r="A10" s="33" t="s">
        <v>145</v>
      </c>
      <c r="B10" s="61" t="s">
        <v>55</v>
      </c>
      <c r="C10" s="36">
        <v>5638.11</v>
      </c>
      <c r="D10" s="35">
        <f>'其医暂2024jb06'!F30</f>
      </c>
    </row>
    <row r="11" ht="18.75" customHeight="1">
      <c r="A11" s="33" t="s">
        <v>149</v>
      </c>
      <c r="B11" s="61" t="s">
        <v>56</v>
      </c>
      <c r="C11" s="36">
        <v>0</v>
      </c>
      <c r="D11" s="36">
        <v>0</v>
      </c>
    </row>
    <row r="12" ht="18.75" customHeight="1">
      <c r="A12" s="33" t="s">
        <v>153</v>
      </c>
      <c r="B12" s="61" t="s">
        <v>57</v>
      </c>
      <c r="C12" s="35">
        <f t="shared" si="1" ref="C12:D12">C13+C14</f>
      </c>
      <c r="D12" s="35">
        <f t="shared" si="1"/>
      </c>
    </row>
    <row r="13" ht="18.75" customHeight="1">
      <c r="A13" s="33" t="s">
        <v>156</v>
      </c>
      <c r="B13" s="61" t="s">
        <v>58</v>
      </c>
      <c r="C13" s="36">
        <v>1032114.93</v>
      </c>
      <c r="D13" s="35">
        <f>'其医暂2024jb06'!C30</f>
      </c>
    </row>
    <row r="14" ht="18.75" customHeight="1">
      <c r="A14" s="33" t="s">
        <v>158</v>
      </c>
      <c r="B14" s="61" t="s">
        <v>196</v>
      </c>
      <c r="C14" s="36">
        <v>0</v>
      </c>
      <c r="D14" s="36">
        <v>0</v>
      </c>
    </row>
    <row r="15" ht="18.75" customHeight="1">
      <c r="A15" s="33" t="s">
        <v>160</v>
      </c>
      <c r="B15" s="61" t="s">
        <v>60</v>
      </c>
      <c r="C15" s="35">
        <f t="shared" si="2" ref="C15:D15">C6-C12</f>
      </c>
      <c r="D15" s="35">
        <f t="shared" si="2"/>
      </c>
    </row>
    <row r="16" ht="18.75" customHeight="1">
      <c r="A16" s="33" t="s">
        <v>162</v>
      </c>
      <c r="B16" s="61" t="s">
        <v>197</v>
      </c>
      <c r="C16" s="35">
        <f>'其医收支2024jb05-1'!C16</f>
      </c>
      <c r="D16" s="35">
        <f>'其医收支2024jb05-1'!F16</f>
      </c>
    </row>
    <row r="17" ht="18.75" customHeight="1">
      <c r="A17" s="33" t="s">
        <v>164</v>
      </c>
      <c r="B17" s="61" t="s">
        <v>198</v>
      </c>
      <c r="C17" s="35">
        <f>'其医收支2024jb05-1'!C28</f>
      </c>
      <c r="D17" s="35">
        <f>'其医收支2024jb05-1'!F28</f>
      </c>
    </row>
    <row r="18" ht="18.75" customHeight="1">
      <c r="A18" s="33" t="s">
        <v>166</v>
      </c>
      <c r="B18" s="61" t="s">
        <v>199</v>
      </c>
      <c r="C18" s="35">
        <f>'其医收支2024jb05-2'!C15</f>
      </c>
      <c r="D18" s="35">
        <f>'其医收支2024jb05-2'!F15</f>
      </c>
    </row>
    <row r="19" ht="25.5" customHeight="1">
      <c r="A19" s="33">
        <v>14</v>
      </c>
      <c r="B19" s="61" t="s">
        <v>200</v>
      </c>
      <c r="C19" s="35">
        <f>'其医收支2024jb05-2'!C29</f>
      </c>
      <c r="D19" s="35">
        <f>'其医收支2024jb05-2'!F29</f>
      </c>
    </row>
    <row r="20" ht="18.75" customHeight="1">
      <c r="A20" s="39" t="s">
        <v>64</v>
      </c>
      <c r="B20" s="39"/>
      <c r="C20" s="39"/>
      <c r="D20" s="39"/>
    </row>
    <row r="21" ht="13.5" customHeight="1">
      <c r="A21" s="39" t="s">
        <v>201</v>
      </c>
      <c r="B21" s="39"/>
      <c r="C21" s="39"/>
      <c r="D21" s="39"/>
    </row>
    <row r="22" ht="35.25" customHeight="1">
      <c r="A22" s="39"/>
      <c r="B22" s="39"/>
      <c r="C22" s="39"/>
      <c r="D22" s="39"/>
    </row>
  </sheetData>
  <sheetProtection sheet="1"/>
  <mergeCells count="8">
    <mergeCell ref="A1:D1"/>
    <mergeCell ref="A20:D20"/>
    <mergeCell ref="A21:D21"/>
    <mergeCell ref="A22:D22"/>
    <mergeCell ref="A4:A5"/>
    <mergeCell ref="B4:B5"/>
    <mergeCell ref="C4:C5"/>
    <mergeCell ref="D4:D5"/>
  </mergeCells>
  <printOptions horizontalCentered="1"/>
  <pageMargins left="1.18" right="1.18" top="1.18" bottom="1.18" header="0.51" footer="0.51"/>
  <pageSetup paperSize="77" scale="93" pageOrder="overThenDown" orientation="landscape" blackAndWhite="1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F32"/>
  <sheetViews>
    <sheetView showGridLines="0" zoomScale="140" zoomScaleNormal="140" workbookViewId="0">
      <pane ySplit="4" topLeftCell="A5" activePane="bottomRight" state="frozen"/>
      <selection activeCell="C5" sqref="C5"/>
    </sheetView>
  </sheetViews>
  <sheetFormatPr defaultColWidth="8" defaultRowHeight="14.25" customHeight="1"/>
  <cols>
    <col min="1" max="1" width="11.85546875" style="3" customWidth="1"/>
    <col min="2" max="2" width="35.5703125" style="1" customWidth="1"/>
    <col min="3" max="3" width="21.5703125" style="1" customWidth="1"/>
    <col min="4" max="4" width="8.28515625" style="3" customWidth="1"/>
    <col min="5" max="5" width="31" style="1" customWidth="1"/>
    <col min="6" max="6" width="21.5703125" style="1" customWidth="1"/>
  </cols>
  <sheetData>
    <row r="1" ht="28.5" customHeight="1">
      <c r="A1" s="42" t="s">
        <v>202</v>
      </c>
      <c r="B1" s="42"/>
      <c r="C1" s="42"/>
      <c r="D1" s="42"/>
      <c r="E1" s="42"/>
      <c r="F1" s="42"/>
    </row>
    <row r="2" ht="15" customHeight="1">
      <c r="A2" s="40"/>
      <c r="B2" s="40"/>
      <c r="C2" s="40"/>
      <c r="D2" s="40"/>
      <c r="E2" s="40"/>
      <c r="F2" s="27" t="s">
        <v>203</v>
      </c>
    </row>
    <row r="3" ht="15" customHeight="1">
      <c r="A3" s="30" t="s">
        <v>43</v>
      </c>
      <c r="B3" s="28" t="s">
        <v>44</v>
      </c>
      <c r="C3" s="30" t="s">
        <v>45</v>
      </c>
      <c r="D3" s="47"/>
      <c r="E3" s="62"/>
      <c r="F3" s="30" t="s">
        <v>46</v>
      </c>
    </row>
    <row r="4" ht="15" customHeight="1">
      <c r="A4" s="33" t="s">
        <v>204</v>
      </c>
      <c r="B4" s="33" t="s">
        <v>205</v>
      </c>
      <c r="C4" s="33" t="s">
        <v>206</v>
      </c>
      <c r="D4" s="33" t="s">
        <v>205</v>
      </c>
      <c r="E4" s="33"/>
      <c r="F4" s="33" t="s">
        <v>206</v>
      </c>
    </row>
    <row r="5" ht="15" customHeight="1">
      <c r="A5" s="33" t="s">
        <v>129</v>
      </c>
      <c r="B5" s="61" t="s">
        <v>207</v>
      </c>
      <c r="C5" s="63">
        <v>0</v>
      </c>
      <c r="D5" s="33">
        <v>25</v>
      </c>
      <c r="E5" s="61" t="s">
        <v>207</v>
      </c>
      <c r="F5" s="63">
        <v>0</v>
      </c>
    </row>
    <row r="6" ht="15" customHeight="1">
      <c r="A6" s="33" t="s">
        <v>133</v>
      </c>
      <c r="B6" s="61" t="s">
        <v>208</v>
      </c>
      <c r="C6" s="36">
        <v>0</v>
      </c>
      <c r="D6" s="33">
        <v>26</v>
      </c>
      <c r="E6" s="61" t="s">
        <v>209</v>
      </c>
      <c r="F6" s="35">
        <f>F7+F8+F9</f>
      </c>
    </row>
    <row r="7" ht="15" customHeight="1">
      <c r="A7" s="33" t="s">
        <v>137</v>
      </c>
      <c r="B7" s="61" t="s">
        <v>210</v>
      </c>
      <c r="C7" s="36">
        <v>0</v>
      </c>
      <c r="D7" s="33">
        <v>27</v>
      </c>
      <c r="E7" s="61" t="s">
        <v>211</v>
      </c>
      <c r="F7" s="36">
        <v>0</v>
      </c>
    </row>
    <row r="8" ht="15" customHeight="1">
      <c r="A8" s="33" t="s">
        <v>141</v>
      </c>
      <c r="B8" s="61" t="s">
        <v>212</v>
      </c>
      <c r="C8" s="36">
        <v>0</v>
      </c>
      <c r="D8" s="33">
        <v>28</v>
      </c>
      <c r="E8" s="61" t="s">
        <v>213</v>
      </c>
      <c r="F8" s="36">
        <v>0</v>
      </c>
    </row>
    <row r="9" ht="15" customHeight="1">
      <c r="A9" s="33" t="s">
        <v>145</v>
      </c>
      <c r="B9" s="61" t="s">
        <v>214</v>
      </c>
      <c r="C9" s="36">
        <v>0</v>
      </c>
      <c r="D9" s="33">
        <v>29</v>
      </c>
      <c r="E9" s="61" t="s">
        <v>215</v>
      </c>
      <c r="F9" s="36">
        <v>0</v>
      </c>
    </row>
    <row r="10" ht="15" customHeight="1">
      <c r="A10" s="33">
        <v>6</v>
      </c>
      <c r="B10" s="61"/>
      <c r="C10" s="36">
        <v>0</v>
      </c>
      <c r="D10" s="33">
        <v>30</v>
      </c>
      <c r="E10" s="61" t="s">
        <v>216</v>
      </c>
      <c r="F10" s="36">
        <v>0</v>
      </c>
    </row>
    <row r="11" ht="15" customHeight="1">
      <c r="A11" s="33">
        <v>7</v>
      </c>
      <c r="B11" s="61" t="s">
        <v>105</v>
      </c>
      <c r="C11" s="35">
        <f>C6+C7+C8+C9</f>
      </c>
      <c r="D11" s="33">
        <v>31</v>
      </c>
      <c r="E11" s="61" t="s">
        <v>106</v>
      </c>
      <c r="F11" s="35">
        <f>F6+F10</f>
      </c>
    </row>
    <row r="12" ht="15" customHeight="1">
      <c r="A12" s="33">
        <v>8</v>
      </c>
      <c r="B12" s="61" t="s">
        <v>217</v>
      </c>
      <c r="C12" s="36">
        <v>0</v>
      </c>
      <c r="D12" s="33">
        <v>32</v>
      </c>
      <c r="E12" s="61" t="s">
        <v>218</v>
      </c>
      <c r="F12" s="36">
        <v>0</v>
      </c>
    </row>
    <row r="13" ht="15" customHeight="1">
      <c r="A13" s="33">
        <v>9</v>
      </c>
      <c r="B13" s="61" t="s">
        <v>219</v>
      </c>
      <c r="C13" s="36">
        <v>0</v>
      </c>
      <c r="D13" s="33">
        <v>33</v>
      </c>
      <c r="E13" s="61" t="s">
        <v>220</v>
      </c>
      <c r="F13" s="36">
        <v>0</v>
      </c>
    </row>
    <row r="14" ht="15" customHeight="1">
      <c r="A14" s="33">
        <v>10</v>
      </c>
      <c r="B14" s="61" t="s">
        <v>111</v>
      </c>
      <c r="C14" s="35">
        <f>C11+C12+C13</f>
      </c>
      <c r="D14" s="33">
        <v>34</v>
      </c>
      <c r="E14" s="61" t="s">
        <v>112</v>
      </c>
      <c r="F14" s="35">
        <f>F11+F12+F13</f>
      </c>
    </row>
    <row r="15" ht="15" customHeight="1">
      <c r="A15" s="33">
        <v>11</v>
      </c>
      <c r="B15" s="61"/>
      <c r="C15" s="58">
        <v>0</v>
      </c>
      <c r="D15" s="33">
        <v>35</v>
      </c>
      <c r="E15" s="61" t="s">
        <v>113</v>
      </c>
      <c r="F15" s="35">
        <f>C14-F14</f>
      </c>
    </row>
    <row r="16" ht="15" customHeight="1">
      <c r="A16" s="33">
        <v>12</v>
      </c>
      <c r="B16" s="61" t="s">
        <v>221</v>
      </c>
      <c r="C16" s="36">
        <v>11267.7</v>
      </c>
      <c r="D16" s="33">
        <v>36</v>
      </c>
      <c r="E16" s="61" t="s">
        <v>222</v>
      </c>
      <c r="F16" s="35">
        <f>C16+F15</f>
      </c>
    </row>
    <row r="17" ht="15" customHeight="1">
      <c r="A17" s="33">
        <v>13</v>
      </c>
      <c r="B17" s="61"/>
      <c r="C17" s="36">
        <v>0</v>
      </c>
      <c r="D17" s="33">
        <v>37</v>
      </c>
      <c r="E17" s="61"/>
      <c r="F17" s="36">
        <v>0</v>
      </c>
    </row>
    <row r="18" ht="15" customHeight="1">
      <c r="A18" s="33">
        <v>14</v>
      </c>
      <c r="B18" s="61" t="s">
        <v>223</v>
      </c>
      <c r="C18" s="63">
        <v>0</v>
      </c>
      <c r="D18" s="33">
        <v>38</v>
      </c>
      <c r="E18" s="61" t="s">
        <v>223</v>
      </c>
      <c r="F18" s="63">
        <v>0</v>
      </c>
    </row>
    <row r="19" ht="15" customHeight="1">
      <c r="A19" s="33">
        <v>15</v>
      </c>
      <c r="B19" s="61" t="s">
        <v>224</v>
      </c>
      <c r="C19" s="36">
        <v>0</v>
      </c>
      <c r="D19" s="33">
        <v>39</v>
      </c>
      <c r="E19" s="61" t="s">
        <v>225</v>
      </c>
      <c r="F19" s="35">
        <f>F20+F21</f>
      </c>
    </row>
    <row r="20" ht="15" customHeight="1">
      <c r="A20" s="33">
        <v>16</v>
      </c>
      <c r="B20" s="61" t="s">
        <v>210</v>
      </c>
      <c r="C20" s="36">
        <v>0</v>
      </c>
      <c r="D20" s="33">
        <v>40</v>
      </c>
      <c r="E20" s="61" t="s">
        <v>226</v>
      </c>
      <c r="F20" s="36">
        <v>0</v>
      </c>
    </row>
    <row r="21" ht="15" customHeight="1">
      <c r="A21" s="33">
        <v>17</v>
      </c>
      <c r="B21" s="61" t="s">
        <v>212</v>
      </c>
      <c r="C21" s="36">
        <v>0</v>
      </c>
      <c r="D21" s="33">
        <v>41</v>
      </c>
      <c r="E21" s="61" t="s">
        <v>213</v>
      </c>
      <c r="F21" s="36">
        <v>0</v>
      </c>
    </row>
    <row r="22" ht="15" customHeight="1">
      <c r="A22" s="33">
        <v>18</v>
      </c>
      <c r="B22" s="61" t="s">
        <v>214</v>
      </c>
      <c r="C22" s="36">
        <v>0</v>
      </c>
      <c r="D22" s="33">
        <v>42</v>
      </c>
      <c r="E22" s="61" t="s">
        <v>216</v>
      </c>
      <c r="F22" s="36">
        <v>0</v>
      </c>
    </row>
    <row r="23" ht="15" customHeight="1">
      <c r="A23" s="33">
        <v>19</v>
      </c>
      <c r="B23" s="61" t="s">
        <v>105</v>
      </c>
      <c r="C23" s="35">
        <f>C19+C20+C21+C22</f>
      </c>
      <c r="D23" s="33">
        <v>43</v>
      </c>
      <c r="E23" s="61" t="s">
        <v>106</v>
      </c>
      <c r="F23" s="35">
        <f>F19+F22</f>
      </c>
    </row>
    <row r="24" ht="15" customHeight="1">
      <c r="A24" s="33">
        <v>20</v>
      </c>
      <c r="B24" s="61" t="s">
        <v>217</v>
      </c>
      <c r="C24" s="36">
        <v>0</v>
      </c>
      <c r="D24" s="33">
        <v>44</v>
      </c>
      <c r="E24" s="61" t="s">
        <v>218</v>
      </c>
      <c r="F24" s="36">
        <v>0</v>
      </c>
    </row>
    <row r="25" ht="15" customHeight="1">
      <c r="A25" s="33">
        <v>21</v>
      </c>
      <c r="B25" s="61" t="s">
        <v>219</v>
      </c>
      <c r="C25" s="36">
        <v>0</v>
      </c>
      <c r="D25" s="33">
        <v>45</v>
      </c>
      <c r="E25" s="61" t="s">
        <v>220</v>
      </c>
      <c r="F25" s="36">
        <v>0</v>
      </c>
    </row>
    <row r="26" ht="15" customHeight="1">
      <c r="A26" s="33">
        <v>22</v>
      </c>
      <c r="B26" s="61" t="s">
        <v>111</v>
      </c>
      <c r="C26" s="35">
        <f>C23+C24+C25</f>
      </c>
      <c r="D26" s="33">
        <v>46</v>
      </c>
      <c r="E26" s="61" t="s">
        <v>112</v>
      </c>
      <c r="F26" s="35">
        <f>F19+F22+F24+F25</f>
      </c>
    </row>
    <row r="27" ht="15" customHeight="1">
      <c r="A27" s="33">
        <v>23</v>
      </c>
      <c r="B27" s="61"/>
      <c r="C27" s="64">
        <v>0</v>
      </c>
      <c r="D27" s="33">
        <v>47</v>
      </c>
      <c r="E27" s="61" t="s">
        <v>113</v>
      </c>
      <c r="F27" s="35">
        <f>C26-F26</f>
      </c>
    </row>
    <row r="28" ht="15" customHeight="1">
      <c r="A28" s="33">
        <v>24</v>
      </c>
      <c r="B28" s="61" t="s">
        <v>221</v>
      </c>
      <c r="C28" s="36">
        <v>0</v>
      </c>
      <c r="D28" s="33">
        <v>48</v>
      </c>
      <c r="E28" s="61" t="s">
        <v>222</v>
      </c>
      <c r="F28" s="35">
        <f>(C26+C28)-F26</f>
      </c>
    </row>
    <row r="29" ht="13.5" customHeight="1">
      <c r="A29" s="38" t="s">
        <v>227</v>
      </c>
      <c r="B29" s="37"/>
      <c r="C29" s="65"/>
      <c r="D29" s="38"/>
      <c r="E29" s="37"/>
      <c r="F29" s="65"/>
    </row>
    <row r="30" ht="13.5" customHeight="1">
      <c r="A30" s="40" t="s">
        <v>228</v>
      </c>
      <c r="B30" s="39"/>
      <c r="C30" s="54"/>
      <c r="D30" s="40"/>
      <c r="E30" s="39"/>
      <c r="F30" s="54"/>
    </row>
    <row r="31" ht="32.25" customHeight="1">
      <c r="A31" s="40"/>
      <c r="B31" s="39"/>
      <c r="C31" s="54"/>
      <c r="D31" s="40"/>
      <c r="E31" s="39"/>
      <c r="F31" s="54"/>
    </row>
    <row r="32" ht="13.5" customHeight="1">
      <c r="A32" s="40" t="s">
        <v>229</v>
      </c>
      <c r="B32" s="39"/>
      <c r="C32" s="54"/>
      <c r="D32" s="40"/>
      <c r="E32" s="39"/>
      <c r="F32" s="54"/>
    </row>
  </sheetData>
  <sheetProtection sheet="1"/>
  <mergeCells count="5">
    <mergeCell ref="A1:F1"/>
    <mergeCell ref="A29:F29"/>
    <mergeCell ref="A30:F30"/>
    <mergeCell ref="A31:F31"/>
    <mergeCell ref="A32:F32"/>
  </mergeCells>
  <printOptions horizontalCentered="1"/>
  <pageMargins left="1.18" right="1.18" top="1.18" bottom="1.18" header="0.51" footer="0.51"/>
  <pageSetup paperSize="77" scale="83" pageOrder="overThenDown" orientation="landscape" blackAndWhite="1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F31"/>
  <sheetViews>
    <sheetView showGridLines="0" zoomScale="130" zoomScaleNormal="130" workbookViewId="0">
      <pane ySplit="4" topLeftCell="A5" activePane="bottomRight" state="frozen"/>
      <selection activeCell="F6" sqref="F6"/>
    </sheetView>
  </sheetViews>
  <sheetFormatPr defaultColWidth="8" defaultRowHeight="14.25" customHeight="1"/>
  <cols>
    <col min="1" max="1" width="10.7109375" style="1" customWidth="1"/>
    <col min="2" max="2" width="34.7109375" style="1" customWidth="1"/>
    <col min="3" max="3" width="25.5703125" style="1" customWidth="1"/>
    <col min="4" max="4" width="6.7109375" style="1" customWidth="1"/>
    <col min="5" max="5" width="38" style="1" customWidth="1"/>
    <col min="6" max="6" width="31.28515625" style="1" customWidth="1"/>
  </cols>
  <sheetData>
    <row r="1" ht="37.5" customHeight="1">
      <c r="A1" s="42" t="s">
        <v>202</v>
      </c>
      <c r="B1" s="42"/>
      <c r="C1" s="42"/>
      <c r="D1" s="42"/>
      <c r="E1" s="42"/>
      <c r="F1" s="42"/>
    </row>
    <row r="2" ht="15" customHeight="1">
      <c r="A2" s="27"/>
      <c r="B2" s="40"/>
      <c r="C2" s="40"/>
      <c r="D2" s="40"/>
      <c r="E2" s="40"/>
      <c r="F2" s="27" t="s">
        <v>230</v>
      </c>
    </row>
    <row r="3" ht="15" customHeight="1">
      <c r="A3" s="28" t="s">
        <v>43</v>
      </c>
      <c r="B3" s="28" t="s">
        <v>44</v>
      </c>
      <c r="C3" s="66"/>
      <c r="D3" s="30" t="s">
        <v>45</v>
      </c>
      <c r="E3" s="28"/>
      <c r="F3" s="30" t="s">
        <v>46</v>
      </c>
    </row>
    <row r="4" ht="15" customHeight="1">
      <c r="A4" s="33" t="s">
        <v>68</v>
      </c>
      <c r="B4" s="33" t="s">
        <v>205</v>
      </c>
      <c r="C4" s="33" t="s">
        <v>206</v>
      </c>
      <c r="D4" s="33" t="s">
        <v>68</v>
      </c>
      <c r="E4" s="33" t="s">
        <v>205</v>
      </c>
      <c r="F4" s="33" t="s">
        <v>206</v>
      </c>
    </row>
    <row r="5" ht="15" customHeight="1">
      <c r="A5" s="33">
        <v>1</v>
      </c>
      <c r="B5" s="34" t="s">
        <v>231</v>
      </c>
      <c r="C5" s="63">
        <v>0</v>
      </c>
      <c r="D5" s="33">
        <v>26</v>
      </c>
      <c r="E5" s="34" t="s">
        <v>231</v>
      </c>
      <c r="F5" s="63">
        <v>0</v>
      </c>
    </row>
    <row r="6" ht="15" customHeight="1">
      <c r="A6" s="33">
        <v>2</v>
      </c>
      <c r="B6" s="34" t="s">
        <v>232</v>
      </c>
      <c r="C6" s="36">
        <v>31440081.149999999</v>
      </c>
      <c r="D6" s="33">
        <v>27</v>
      </c>
      <c r="E6" s="34" t="s">
        <v>233</v>
      </c>
      <c r="F6" s="36">
        <v>40065458.479999997</v>
      </c>
    </row>
    <row r="7" ht="15" customHeight="1">
      <c r="A7" s="33">
        <v>3</v>
      </c>
      <c r="B7" s="34" t="s">
        <v>234</v>
      </c>
      <c r="C7" s="36">
        <v>1028324</v>
      </c>
      <c r="D7" s="33">
        <v>28</v>
      </c>
      <c r="E7" s="34" t="s">
        <v>226</v>
      </c>
      <c r="F7" s="36">
        <v>31898979.52</v>
      </c>
    </row>
    <row r="8" ht="15" customHeight="1">
      <c r="A8" s="33">
        <v>4</v>
      </c>
      <c r="B8" s="34" t="s">
        <v>235</v>
      </c>
      <c r="C8" s="36">
        <v>30000000</v>
      </c>
      <c r="D8" s="33">
        <v>29</v>
      </c>
      <c r="E8" s="34" t="s">
        <v>213</v>
      </c>
      <c r="F8" s="36">
        <v>8166478.96</v>
      </c>
    </row>
    <row r="9" ht="15" customHeight="1">
      <c r="A9" s="33">
        <v>5</v>
      </c>
      <c r="B9" s="34" t="s">
        <v>236</v>
      </c>
      <c r="C9" s="36">
        <v>1056.56</v>
      </c>
      <c r="D9" s="33">
        <v>30</v>
      </c>
      <c r="E9" s="34" t="s">
        <v>237</v>
      </c>
      <c r="F9" s="36">
        <v>0</v>
      </c>
    </row>
    <row r="10" ht="15" customHeight="1">
      <c r="A10" s="33">
        <v>6</v>
      </c>
      <c r="B10" s="34" t="s">
        <v>105</v>
      </c>
      <c r="C10" s="35">
        <f>C6+C7+C8+C9</f>
      </c>
      <c r="D10" s="33">
        <v>31</v>
      </c>
      <c r="E10" s="34" t="s">
        <v>106</v>
      </c>
      <c r="F10" s="35">
        <f>F6+F9</f>
      </c>
    </row>
    <row r="11" ht="15" customHeight="1">
      <c r="A11" s="33">
        <v>7</v>
      </c>
      <c r="B11" s="34" t="s">
        <v>238</v>
      </c>
      <c r="C11" s="36">
        <v>1412218.02</v>
      </c>
      <c r="D11" s="33">
        <v>32</v>
      </c>
      <c r="E11" s="34" t="s">
        <v>239</v>
      </c>
      <c r="F11" s="36">
        <v>1412218.02</v>
      </c>
    </row>
    <row r="12" ht="15" customHeight="1">
      <c r="A12" s="33">
        <v>8</v>
      </c>
      <c r="B12" s="34" t="s">
        <v>240</v>
      </c>
      <c r="C12" s="36">
        <v>1140367.09</v>
      </c>
      <c r="D12" s="33">
        <v>33</v>
      </c>
      <c r="E12" s="34" t="s">
        <v>241</v>
      </c>
      <c r="F12" s="36">
        <v>1140367.09</v>
      </c>
    </row>
    <row r="13" ht="15" customHeight="1">
      <c r="A13" s="33">
        <v>9</v>
      </c>
      <c r="B13" s="34" t="s">
        <v>111</v>
      </c>
      <c r="C13" s="35">
        <f>C10+C11+C12</f>
      </c>
      <c r="D13" s="33">
        <v>34</v>
      </c>
      <c r="E13" s="34" t="s">
        <v>112</v>
      </c>
      <c r="F13" s="35">
        <f>F10+F11+F12</f>
      </c>
    </row>
    <row r="14" ht="15" customHeight="1">
      <c r="A14" s="33">
        <v>10</v>
      </c>
      <c r="B14" s="34"/>
      <c r="C14" s="36">
        <v>0</v>
      </c>
      <c r="D14" s="33">
        <v>35</v>
      </c>
      <c r="E14" s="34" t="s">
        <v>113</v>
      </c>
      <c r="F14" s="35">
        <f>C13-F13</f>
      </c>
    </row>
    <row r="15" ht="15" customHeight="1">
      <c r="A15" s="33">
        <v>11</v>
      </c>
      <c r="B15" s="34" t="s">
        <v>242</v>
      </c>
      <c r="C15" s="36">
        <v>61430222.380000003</v>
      </c>
      <c r="D15" s="33">
        <v>36</v>
      </c>
      <c r="E15" s="34" t="s">
        <v>243</v>
      </c>
      <c r="F15" s="35">
        <f>C15+F14</f>
      </c>
    </row>
    <row r="16" ht="15" customHeight="1">
      <c r="A16" s="33">
        <v>12</v>
      </c>
      <c r="B16" s="34"/>
      <c r="C16" s="36">
        <v>0</v>
      </c>
      <c r="D16" s="33">
        <v>37</v>
      </c>
      <c r="E16" s="34"/>
      <c r="F16" s="36">
        <v>0</v>
      </c>
    </row>
    <row r="17" ht="26.25" customHeight="1">
      <c r="A17" s="33">
        <v>13</v>
      </c>
      <c r="B17" s="34" t="s">
        <v>244</v>
      </c>
      <c r="C17" s="63">
        <v>0</v>
      </c>
      <c r="D17" s="33">
        <v>38</v>
      </c>
      <c r="E17" s="34" t="s">
        <v>244</v>
      </c>
      <c r="F17" s="63">
        <v>0</v>
      </c>
    </row>
    <row r="18" ht="15" customHeight="1">
      <c r="A18" s="33">
        <v>14</v>
      </c>
      <c r="B18" s="34" t="s">
        <v>245</v>
      </c>
      <c r="C18" s="36">
        <v>78582999</v>
      </c>
      <c r="D18" s="33">
        <v>39</v>
      </c>
      <c r="E18" s="34" t="s">
        <v>246</v>
      </c>
      <c r="F18" s="35">
        <f>F19+F20+F21</f>
      </c>
    </row>
    <row r="19" ht="15" customHeight="1">
      <c r="A19" s="33">
        <v>15</v>
      </c>
      <c r="B19" s="34" t="s">
        <v>234</v>
      </c>
      <c r="C19" s="36">
        <v>6212.03</v>
      </c>
      <c r="D19" s="33">
        <v>40</v>
      </c>
      <c r="E19" s="34" t="s">
        <v>211</v>
      </c>
      <c r="F19" s="36">
        <v>0</v>
      </c>
    </row>
    <row r="20" ht="15" customHeight="1">
      <c r="A20" s="33">
        <v>16</v>
      </c>
      <c r="B20" s="34" t="s">
        <v>235</v>
      </c>
      <c r="C20" s="36">
        <v>0</v>
      </c>
      <c r="D20" s="33">
        <v>41</v>
      </c>
      <c r="E20" s="34" t="s">
        <v>213</v>
      </c>
      <c r="F20" s="36">
        <v>0</v>
      </c>
    </row>
    <row r="21" ht="15" customHeight="1">
      <c r="A21" s="33">
        <v>17</v>
      </c>
      <c r="B21" s="34" t="s">
        <v>236</v>
      </c>
      <c r="C21" s="36">
        <v>6528791.68</v>
      </c>
      <c r="D21" s="33">
        <v>42</v>
      </c>
      <c r="E21" s="34" t="s">
        <v>215</v>
      </c>
      <c r="F21" s="36">
        <v>0</v>
      </c>
    </row>
    <row r="22" ht="15" customHeight="1">
      <c r="A22" s="33">
        <v>18</v>
      </c>
      <c r="B22" s="34"/>
      <c r="C22" s="36">
        <v>0</v>
      </c>
      <c r="D22" s="33">
        <v>43</v>
      </c>
      <c r="E22" s="34" t="s">
        <v>247</v>
      </c>
      <c r="F22" s="36">
        <v>68380931.299999997</v>
      </c>
    </row>
    <row r="23" ht="15" customHeight="1">
      <c r="A23" s="33">
        <v>19</v>
      </c>
      <c r="B23" s="34"/>
      <c r="C23" s="36">
        <v>0</v>
      </c>
      <c r="D23" s="33">
        <v>44</v>
      </c>
      <c r="E23" s="34" t="s">
        <v>248</v>
      </c>
      <c r="F23" s="36">
        <v>0</v>
      </c>
    </row>
    <row r="24" ht="15" customHeight="1">
      <c r="A24" s="33">
        <v>20</v>
      </c>
      <c r="B24" s="34" t="s">
        <v>105</v>
      </c>
      <c r="C24" s="35">
        <f>C18+C19+C20+C21</f>
      </c>
      <c r="D24" s="33">
        <v>45</v>
      </c>
      <c r="E24" s="34" t="s">
        <v>106</v>
      </c>
      <c r="F24" s="35">
        <f>F18+F22+F23</f>
      </c>
    </row>
    <row r="25" ht="15" customHeight="1">
      <c r="A25" s="33">
        <v>21</v>
      </c>
      <c r="B25" s="34" t="s">
        <v>238</v>
      </c>
      <c r="C25" s="36">
        <v>0</v>
      </c>
      <c r="D25" s="33">
        <v>46</v>
      </c>
      <c r="E25" s="34" t="s">
        <v>239</v>
      </c>
      <c r="F25" s="36">
        <v>0</v>
      </c>
    </row>
    <row r="26" ht="15" customHeight="1">
      <c r="A26" s="33">
        <v>22</v>
      </c>
      <c r="B26" s="34" t="s">
        <v>249</v>
      </c>
      <c r="C26" s="36">
        <v>60917309</v>
      </c>
      <c r="D26" s="33">
        <v>47</v>
      </c>
      <c r="E26" s="34" t="s">
        <v>241</v>
      </c>
      <c r="F26" s="36">
        <v>60917309</v>
      </c>
    </row>
    <row r="27" ht="15" customHeight="1">
      <c r="A27" s="33">
        <v>23</v>
      </c>
      <c r="B27" s="34" t="s">
        <v>111</v>
      </c>
      <c r="C27" s="35">
        <f>C24+C25+C26</f>
      </c>
      <c r="D27" s="33">
        <v>48</v>
      </c>
      <c r="E27" s="34" t="s">
        <v>112</v>
      </c>
      <c r="F27" s="35">
        <f>F24+F25+F26</f>
      </c>
    </row>
    <row r="28" ht="15" customHeight="1">
      <c r="A28" s="33">
        <v>24</v>
      </c>
      <c r="B28" s="34"/>
      <c r="C28" s="58">
        <v>0</v>
      </c>
      <c r="D28" s="33">
        <v>49</v>
      </c>
      <c r="E28" s="34" t="s">
        <v>113</v>
      </c>
      <c r="F28" s="35">
        <f>C27-F27</f>
      </c>
    </row>
    <row r="29" ht="15" customHeight="1">
      <c r="A29" s="33">
        <v>25</v>
      </c>
      <c r="B29" s="34" t="s">
        <v>242</v>
      </c>
      <c r="C29" s="36">
        <v>117493365.219999999</v>
      </c>
      <c r="D29" s="33">
        <v>50</v>
      </c>
      <c r="E29" s="34" t="s">
        <v>243</v>
      </c>
      <c r="F29" s="35">
        <f>(C27+C29)-F27</f>
      </c>
    </row>
    <row r="30" ht="15.75" customHeight="1">
      <c r="A30" s="37" t="s">
        <v>250</v>
      </c>
      <c r="B30" s="37"/>
      <c r="C30" s="65"/>
      <c r="D30" s="37"/>
      <c r="E30" s="37"/>
      <c r="F30" s="65"/>
    </row>
    <row r="31" ht="16.5" customHeight="1">
      <c r="A31" s="39" t="s">
        <v>251</v>
      </c>
      <c r="B31" s="39"/>
      <c r="C31" s="54"/>
      <c r="D31" s="39"/>
      <c r="E31" s="39"/>
      <c r="F31" s="54"/>
    </row>
    <row r="32" ht="29.25" customHeight="1">
      <c r="A32" s="39"/>
      <c r="B32" s="39"/>
      <c r="C32" s="54"/>
      <c r="D32" s="39"/>
      <c r="E32" s="39"/>
      <c r="F32" s="54"/>
    </row>
  </sheetData>
  <sheetProtection sheet="1"/>
  <mergeCells count="4">
    <mergeCell ref="A1:F1"/>
    <mergeCell ref="A30:F30"/>
    <mergeCell ref="A31:F31"/>
    <mergeCell ref="A32:F32"/>
  </mergeCells>
  <printOptions horizontalCentered="1"/>
  <pageMargins left="1.18" right="1.18" top="1.18" bottom="1.18" header="0.51" footer="0.51"/>
  <pageSetup paperSize="77" scale="76" pageOrder="overThenDown" orientation="landscape" blackAndWhite="1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F33"/>
  <sheetViews>
    <sheetView showGridLines="0" zoomScale="120" zoomScaleNormal="120" workbookViewId="0">
      <pane ySplit="5" topLeftCell="A6" activePane="bottomRight" state="frozen"/>
      <selection activeCell="C6" sqref="C6"/>
    </sheetView>
  </sheetViews>
  <sheetFormatPr defaultColWidth="8" defaultRowHeight="14.25" customHeight="1"/>
  <cols>
    <col min="1" max="1" width="10.7109375" style="1" customWidth="1"/>
    <col min="2" max="2" width="25.7109375" style="1" customWidth="1"/>
    <col min="3" max="3" width="17.7109375" style="1" customWidth="1"/>
    <col min="4" max="4" width="7.42578125" style="1" customWidth="1"/>
    <col min="5" max="5" width="27.5703125" style="1" customWidth="1"/>
    <col min="6" max="6" width="17.140625" style="1" customWidth="1"/>
    <col min="7" max="7" width="8" style="4" customWidth="1"/>
  </cols>
  <sheetData>
    <row r="1" ht="37.5" customHeight="1">
      <c r="A1" s="42" t="s">
        <v>252</v>
      </c>
      <c r="B1" s="42"/>
      <c r="C1" s="42"/>
      <c r="D1" s="42"/>
      <c r="E1" s="42"/>
      <c r="F1" s="42"/>
    </row>
    <row r="2" ht="15" customHeight="1">
      <c r="A2" s="40"/>
      <c r="B2" s="40"/>
      <c r="C2" s="40"/>
      <c r="D2" s="40"/>
      <c r="E2" s="40"/>
      <c r="F2" s="27" t="s">
        <v>253</v>
      </c>
    </row>
    <row r="3" ht="15" customHeight="1">
      <c r="A3" s="30" t="s">
        <v>43</v>
      </c>
      <c r="B3" s="28" t="s">
        <v>44</v>
      </c>
      <c r="C3" s="30" t="s">
        <v>45</v>
      </c>
      <c r="D3" s="66"/>
      <c r="E3" s="28"/>
      <c r="F3" s="30" t="s">
        <v>46</v>
      </c>
    </row>
    <row r="4" ht="15" customHeight="1">
      <c r="A4" s="31" t="s">
        <v>68</v>
      </c>
      <c r="B4" s="31" t="s">
        <v>48</v>
      </c>
      <c r="C4" s="33" t="s">
        <v>254</v>
      </c>
      <c r="D4" s="31" t="s">
        <v>68</v>
      </c>
      <c r="E4" s="31" t="s">
        <v>48</v>
      </c>
      <c r="F4" s="33" t="s">
        <v>255</v>
      </c>
    </row>
    <row r="5" ht="15" customHeight="1">
      <c r="A5" s="32"/>
      <c r="B5" s="32"/>
      <c r="C5" s="33" t="s">
        <v>128</v>
      </c>
      <c r="D5" s="32"/>
      <c r="E5" s="32"/>
      <c r="F5" s="33" t="s">
        <v>128</v>
      </c>
    </row>
    <row r="6" ht="15" customHeight="1">
      <c r="A6" s="33">
        <v>1</v>
      </c>
      <c r="B6" s="34" t="s">
        <v>130</v>
      </c>
      <c r="C6" s="63">
        <v>2447.69</v>
      </c>
      <c r="D6" s="33">
        <v>26</v>
      </c>
      <c r="E6" s="34" t="s">
        <v>132</v>
      </c>
      <c r="F6" s="63">
        <v>0</v>
      </c>
    </row>
    <row r="7" ht="15" customHeight="1">
      <c r="A7" s="33">
        <v>2</v>
      </c>
      <c r="B7" s="34" t="s">
        <v>134</v>
      </c>
      <c r="C7" s="63">
        <v>915260.85</v>
      </c>
      <c r="D7" s="33">
        <v>27</v>
      </c>
      <c r="E7" s="34" t="s">
        <v>136</v>
      </c>
      <c r="F7" s="63">
        <v>0</v>
      </c>
    </row>
    <row r="8" ht="15" customHeight="1">
      <c r="A8" s="33">
        <v>3</v>
      </c>
      <c r="B8" s="34" t="s">
        <v>142</v>
      </c>
      <c r="C8" s="63">
        <v>0</v>
      </c>
      <c r="D8" s="33">
        <v>28</v>
      </c>
      <c r="E8" s="34" t="s">
        <v>140</v>
      </c>
      <c r="F8" s="63">
        <v>3590000</v>
      </c>
    </row>
    <row r="9" ht="15" customHeight="1">
      <c r="A9" s="33">
        <v>4</v>
      </c>
      <c r="B9" s="34" t="s">
        <v>146</v>
      </c>
      <c r="C9" s="36">
        <v>0</v>
      </c>
      <c r="D9" s="33">
        <v>29</v>
      </c>
      <c r="E9" s="34" t="s">
        <v>256</v>
      </c>
      <c r="F9" s="36">
        <v>1753.21</v>
      </c>
    </row>
    <row r="10" ht="15" customHeight="1">
      <c r="A10" s="33">
        <v>5</v>
      </c>
      <c r="B10" s="34" t="s">
        <v>150</v>
      </c>
      <c r="C10" s="36">
        <v>0</v>
      </c>
      <c r="D10" s="33">
        <v>30</v>
      </c>
      <c r="E10" s="34"/>
      <c r="F10" s="63"/>
    </row>
    <row r="11" ht="15" customHeight="1">
      <c r="A11" s="33">
        <v>6</v>
      </c>
      <c r="B11" s="33"/>
      <c r="C11" s="63"/>
      <c r="D11" s="33">
        <v>31</v>
      </c>
      <c r="E11" s="33"/>
      <c r="F11" s="63"/>
    </row>
    <row r="12" ht="15" customHeight="1">
      <c r="A12" s="33">
        <v>7</v>
      </c>
      <c r="B12" s="33"/>
      <c r="C12" s="63"/>
      <c r="D12" s="33">
        <v>32</v>
      </c>
      <c r="E12" s="33"/>
      <c r="F12" s="63"/>
    </row>
    <row r="13" ht="15" customHeight="1">
      <c r="A13" s="33">
        <v>8</v>
      </c>
      <c r="B13" s="33"/>
      <c r="C13" s="63"/>
      <c r="D13" s="33">
        <v>33</v>
      </c>
      <c r="E13" s="33"/>
      <c r="F13" s="63"/>
    </row>
    <row r="14" ht="15" customHeight="1">
      <c r="A14" s="33">
        <v>9</v>
      </c>
      <c r="B14" s="33"/>
      <c r="C14" s="63"/>
      <c r="D14" s="33">
        <v>34</v>
      </c>
      <c r="E14" s="33"/>
      <c r="F14" s="63"/>
    </row>
    <row r="15" ht="15" customHeight="1">
      <c r="A15" s="33">
        <v>10</v>
      </c>
      <c r="B15" s="33"/>
      <c r="C15" s="63"/>
      <c r="D15" s="33">
        <v>35</v>
      </c>
      <c r="E15" s="33"/>
      <c r="F15" s="63"/>
    </row>
    <row r="16" ht="15" customHeight="1">
      <c r="A16" s="33">
        <v>11</v>
      </c>
      <c r="B16" s="33"/>
      <c r="C16" s="63"/>
      <c r="D16" s="33">
        <v>36</v>
      </c>
      <c r="E16" s="33"/>
      <c r="F16" s="63"/>
    </row>
    <row r="17" ht="15" customHeight="1">
      <c r="A17" s="33">
        <v>12</v>
      </c>
      <c r="B17" s="33"/>
      <c r="C17" s="63"/>
      <c r="D17" s="33">
        <v>37</v>
      </c>
      <c r="E17" s="33"/>
      <c r="F17" s="63"/>
    </row>
    <row r="18" ht="15" customHeight="1">
      <c r="A18" s="33">
        <v>13</v>
      </c>
      <c r="B18" s="33"/>
      <c r="C18" s="63"/>
      <c r="D18" s="33">
        <v>38</v>
      </c>
      <c r="E18" s="33"/>
      <c r="F18" s="63"/>
    </row>
    <row r="19" ht="15" customHeight="1">
      <c r="A19" s="33">
        <v>14</v>
      </c>
      <c r="B19" s="33"/>
      <c r="C19" s="63"/>
      <c r="D19" s="33">
        <v>39</v>
      </c>
      <c r="E19" s="33"/>
      <c r="F19" s="63"/>
    </row>
    <row r="20" ht="15" customHeight="1">
      <c r="A20" s="33">
        <v>15</v>
      </c>
      <c r="B20" s="33"/>
      <c r="C20" s="63"/>
      <c r="D20" s="33">
        <v>40</v>
      </c>
      <c r="E20" s="33"/>
      <c r="F20" s="63"/>
    </row>
    <row r="21" ht="15" customHeight="1">
      <c r="A21" s="33">
        <v>16</v>
      </c>
      <c r="B21" s="33"/>
      <c r="C21" s="63"/>
      <c r="D21" s="33">
        <v>41</v>
      </c>
      <c r="E21" s="33"/>
      <c r="F21" s="63"/>
    </row>
    <row r="22" ht="15" customHeight="1">
      <c r="A22" s="33">
        <v>17</v>
      </c>
      <c r="B22" s="33"/>
      <c r="C22" s="63"/>
      <c r="D22" s="33">
        <v>42</v>
      </c>
      <c r="E22" s="33"/>
      <c r="F22" s="63"/>
    </row>
    <row r="23" ht="15" customHeight="1">
      <c r="A23" s="33">
        <v>18</v>
      </c>
      <c r="B23" s="33"/>
      <c r="C23" s="63"/>
      <c r="D23" s="33">
        <v>43</v>
      </c>
      <c r="E23" s="33"/>
      <c r="F23" s="63"/>
    </row>
    <row r="24" ht="15" customHeight="1">
      <c r="A24" s="33">
        <v>19</v>
      </c>
      <c r="B24" s="33"/>
      <c r="C24" s="63"/>
      <c r="D24" s="33">
        <v>44</v>
      </c>
      <c r="E24" s="33"/>
      <c r="F24" s="63"/>
    </row>
    <row r="25" ht="15" customHeight="1">
      <c r="A25" s="33">
        <v>20</v>
      </c>
      <c r="B25" s="33"/>
      <c r="C25" s="63"/>
      <c r="D25" s="33">
        <v>45</v>
      </c>
      <c r="E25" s="33"/>
      <c r="F25" s="63"/>
    </row>
    <row r="26" ht="15" customHeight="1">
      <c r="A26" s="33">
        <v>21</v>
      </c>
      <c r="B26" s="33"/>
      <c r="C26" s="63"/>
      <c r="D26" s="33">
        <v>46</v>
      </c>
      <c r="E26" s="33"/>
      <c r="F26" s="63"/>
    </row>
    <row r="27" ht="15" customHeight="1">
      <c r="A27" s="33">
        <v>22</v>
      </c>
      <c r="B27" s="33"/>
      <c r="C27" s="63"/>
      <c r="D27" s="33">
        <v>47</v>
      </c>
      <c r="E27" s="33"/>
      <c r="F27" s="63"/>
    </row>
    <row r="28" ht="15" customHeight="1">
      <c r="A28" s="33">
        <v>23</v>
      </c>
      <c r="B28" s="33"/>
      <c r="C28" s="63"/>
      <c r="D28" s="33">
        <v>48</v>
      </c>
      <c r="E28" s="33"/>
      <c r="F28" s="63"/>
    </row>
    <row r="29" ht="15" customHeight="1">
      <c r="A29" s="33">
        <v>24</v>
      </c>
      <c r="B29" s="33"/>
      <c r="C29" s="63"/>
      <c r="D29" s="33">
        <v>49</v>
      </c>
      <c r="E29" s="33"/>
      <c r="F29" s="63"/>
    </row>
    <row r="30" ht="14.25" customHeight="1">
      <c r="A30" s="33">
        <v>25</v>
      </c>
      <c r="B30" s="33" t="s">
        <v>117</v>
      </c>
      <c r="C30" s="35">
        <f>C6+C7+C8+C9+C10</f>
      </c>
      <c r="D30" s="33">
        <v>50</v>
      </c>
      <c r="E30" s="33" t="s">
        <v>117</v>
      </c>
      <c r="F30" s="35">
        <f>F6+F7+F8+F9</f>
      </c>
    </row>
    <row r="31" ht="13.5" customHeight="1">
      <c r="A31" s="37" t="s">
        <v>257</v>
      </c>
      <c r="B31" s="37"/>
      <c r="C31" s="37"/>
      <c r="D31" s="37"/>
      <c r="E31" s="37"/>
      <c r="F31" s="37"/>
    </row>
    <row r="32" ht="13.5" customHeight="1">
      <c r="A32" s="39"/>
      <c r="B32" s="39"/>
      <c r="C32" s="39"/>
      <c r="D32" s="39"/>
      <c r="E32" s="39"/>
      <c r="F32" s="39"/>
    </row>
    <row r="33" ht="13.5" customHeight="1">
      <c r="A33" s="39" t="s">
        <v>122</v>
      </c>
      <c r="B33" s="39"/>
      <c r="C33" s="39"/>
      <c r="D33" s="39"/>
      <c r="E33" s="39"/>
      <c r="F33" s="39"/>
    </row>
    <row r="34" ht="14.25" customHeight="1">
      <c r="B34" s="25"/>
      <c r="C34" s="56"/>
      <c r="D34" s="25"/>
      <c r="E34" s="25"/>
      <c r="F34" s="56"/>
      <c r="G34" s="25"/>
    </row>
  </sheetData>
  <sheetProtection sheet="1"/>
  <mergeCells count="9">
    <mergeCell ref="A1:F1"/>
    <mergeCell ref="A31:F31"/>
    <mergeCell ref="A32:F32"/>
    <mergeCell ref="A33:F33"/>
    <mergeCell ref="B34:G34"/>
    <mergeCell ref="A4:A5"/>
    <mergeCell ref="B4:B5"/>
    <mergeCell ref="D4:D5"/>
    <mergeCell ref="E4:E5"/>
  </mergeCells>
  <printOptions horizontalCentered="1"/>
  <pageMargins left="1.18" right="1.18" top="1.18" bottom="1.18" header="0.51" footer="0.51"/>
  <pageSetup paperSize="77" scale="80" pageOrder="overThenDown" orientation="landscape" blackAndWhite="1"/>
  <legacyDrawing r:id="rId1"/>
</worksheet>
</file>